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830" tabRatio="722" activeTab="0"/>
  </bookViews>
  <sheets>
    <sheet name="企画申込書入力方法" sheetId="1" r:id="rId1"/>
    <sheet name="スケジュール" sheetId="2" r:id="rId2"/>
    <sheet name="【必須】注意事項" sheetId="3" r:id="rId3"/>
    <sheet name="【必須】企画申込書" sheetId="4" r:id="rId4"/>
    <sheet name="①版下(基本)" sheetId="5" r:id="rId5"/>
    <sheet name="画像貼付" sheetId="6" r:id="rId6"/>
    <sheet name="②版下(アレルギー用)" sheetId="7" r:id="rId7"/>
    <sheet name="PQ用" sheetId="8" state="hidden" r:id="rId8"/>
    <sheet name="マスタ" sheetId="9" state="hidden" r:id="rId9"/>
    <sheet name="アレルギー表示" sheetId="10" state="hidden" r:id="rId10"/>
  </sheets>
  <definedNames>
    <definedName name="_xlfn._FV" hidden="1">#NAME?</definedName>
    <definedName name="_xlfn.ANCHORARRAY" hidden="1">#NAME?</definedName>
    <definedName name="_xlfn.IFERROR" hidden="1">#NAME?</definedName>
    <definedName name="_xlfn.LET" hidden="1">#NAME?</definedName>
    <definedName name="_xlnm.Print_Area" localSheetId="3">'【必須】企画申込書'!$C$1:$L$66</definedName>
    <definedName name="_xlnm.Print_Area" localSheetId="2">'【必須】注意事項'!$A$1:$D$31</definedName>
    <definedName name="_xlnm.Print_Area" localSheetId="4">'①版下(基本)'!$B$2:$K$33</definedName>
    <definedName name="_xlnm.Print_Area" localSheetId="6">'②版下(アレルギー用)'!$B$2:$K$31</definedName>
    <definedName name="_xlnm.Print_Area" localSheetId="0">'企画申込書入力方法'!$A$1:$AD$65</definedName>
    <definedName name="校外表示">'マスタ'!$B$22:$D$22</definedName>
    <definedName name="校外表示なし">'マスタ'!$B$23:$D$23</definedName>
    <definedName name="図形">INDIRECT('【必須】企画申込書'!$S$22)</definedName>
  </definedNames>
  <calcPr fullCalcOnLoad="1"/>
</workbook>
</file>

<file path=xl/comments4.xml><?xml version="1.0" encoding="utf-8"?>
<comments xmlns="http://schemas.openxmlformats.org/spreadsheetml/2006/main">
  <authors>
    <author>作成者</author>
  </authors>
  <commentList>
    <comment ref="T12" authorId="0">
      <text>
        <r>
          <rPr>
            <sz val="9"/>
            <rFont val="MS P ゴシック"/>
            <family val="3"/>
          </rPr>
          <t xml:space="preserve">決定日
</t>
        </r>
      </text>
    </comment>
    <comment ref="V12" authorId="0">
      <text>
        <r>
          <rPr>
            <sz val="9"/>
            <rFont val="MS P ゴシック"/>
            <family val="3"/>
          </rPr>
          <t xml:space="preserve">決定開始時刻
</t>
        </r>
      </text>
    </comment>
    <comment ref="X12" authorId="0">
      <text>
        <r>
          <rPr>
            <sz val="9"/>
            <rFont val="MS P ゴシック"/>
            <family val="3"/>
          </rPr>
          <t xml:space="preserve">決定開始時刻
</t>
        </r>
      </text>
    </comment>
    <comment ref="R18" authorId="0">
      <text>
        <r>
          <rPr>
            <sz val="9"/>
            <rFont val="MS P ゴシック"/>
            <family val="3"/>
          </rPr>
          <t>第１or第２希望</t>
        </r>
      </text>
    </comment>
    <comment ref="T18" authorId="0">
      <text>
        <r>
          <rPr>
            <sz val="9"/>
            <rFont val="MS P ゴシック"/>
            <family val="3"/>
          </rPr>
          <t>会場番号</t>
        </r>
      </text>
    </comment>
    <comment ref="V18" authorId="0">
      <text>
        <r>
          <rPr>
            <sz val="9"/>
            <rFont val="MS P ゴシック"/>
            <family val="3"/>
          </rPr>
          <t>会場備考</t>
        </r>
      </text>
    </comment>
  </commentList>
</comments>
</file>

<file path=xl/comments9.xml><?xml version="1.0" encoding="utf-8"?>
<comments xmlns="http://schemas.openxmlformats.org/spreadsheetml/2006/main">
  <authors>
    <author>Akiko</author>
  </authors>
  <commentList>
    <comment ref="J1" authorId="0">
      <text>
        <r>
          <rPr>
            <b/>
            <sz val="9"/>
            <rFont val="ＭＳ Ｐゴシック"/>
            <family val="3"/>
          </rPr>
          <t>PQ用シート「集合時間」を「開始時間」の何分前とするかの設定箇所です</t>
        </r>
      </text>
    </comment>
  </commentList>
</comments>
</file>

<file path=xl/sharedStrings.xml><?xml version="1.0" encoding="utf-8"?>
<sst xmlns="http://schemas.openxmlformats.org/spreadsheetml/2006/main" count="291" uniqueCount="254">
  <si>
    <t>第１希望</t>
  </si>
  <si>
    <t>月</t>
  </si>
  <si>
    <t>日</t>
  </si>
  <si>
    <t>～</t>
  </si>
  <si>
    <t>第２希望</t>
  </si>
  <si>
    <t>第３希望</t>
  </si>
  <si>
    <t>時間</t>
  </si>
  <si>
    <t>分</t>
  </si>
  <si>
    <t>時間</t>
  </si>
  <si>
    <t>メイン会場</t>
  </si>
  <si>
    <t>雨天時</t>
  </si>
  <si>
    <t>猛暑時</t>
  </si>
  <si>
    <t>場所or日時</t>
  </si>
  <si>
    <t>名</t>
  </si>
  <si>
    <t>円</t>
  </si>
  <si>
    <t>費用　有無</t>
  </si>
  <si>
    <t>人数</t>
  </si>
  <si>
    <t>人</t>
  </si>
  <si>
    <t>お手伝い　有無</t>
  </si>
  <si>
    <t>持ち物</t>
  </si>
  <si>
    <t>【講師名】</t>
  </si>
  <si>
    <t>年</t>
  </si>
  <si>
    <t>組</t>
  </si>
  <si>
    <t>所属</t>
  </si>
  <si>
    <t>卒業生</t>
  </si>
  <si>
    <t>年卒</t>
  </si>
  <si>
    <t>過去の講座開設</t>
  </si>
  <si>
    <t>郵便番号</t>
  </si>
  <si>
    <t>【備考：不明点やご質問】</t>
  </si>
  <si>
    <t>【利用学校備品リスト】</t>
  </si>
  <si>
    <t>本(マイク)</t>
  </si>
  <si>
    <t>本</t>
  </si>
  <si>
    <t>【日時】</t>
  </si>
  <si>
    <t>【場所】</t>
  </si>
  <si>
    <t>【定員】</t>
  </si>
  <si>
    <t>【費用】</t>
  </si>
  <si>
    <t>No.</t>
  </si>
  <si>
    <t>場所</t>
  </si>
  <si>
    <t>雨天猛暑</t>
  </si>
  <si>
    <t>参加条件</t>
  </si>
  <si>
    <t>理科室</t>
  </si>
  <si>
    <t>中止</t>
  </si>
  <si>
    <t>児童のみ</t>
  </si>
  <si>
    <t>校庭</t>
  </si>
  <si>
    <t>体育館</t>
  </si>
  <si>
    <t>オープンスペース</t>
  </si>
  <si>
    <t>図工室</t>
  </si>
  <si>
    <t>家庭科室</t>
  </si>
  <si>
    <t>指定学年のみ必ず親子</t>
  </si>
  <si>
    <t>必ず親子</t>
  </si>
  <si>
    <t>普通教室</t>
  </si>
  <si>
    <t>オープンスペース(教室横)</t>
  </si>
  <si>
    <t>その他</t>
  </si>
  <si>
    <t>場所</t>
  </si>
  <si>
    <t>計算用エリア</t>
  </si>
  <si>
    <t>講座日時</t>
  </si>
  <si>
    <t>　≪講座内容≫</t>
  </si>
  <si>
    <t>≪シートの説明≫</t>
  </si>
  <si>
    <t>　　</t>
  </si>
  <si>
    <r>
      <t>【講座日時】</t>
    </r>
    <r>
      <rPr>
        <b/>
        <sz val="8"/>
        <color indexed="10"/>
        <rFont val="游ゴシック Medium"/>
        <family val="3"/>
      </rPr>
      <t>必須</t>
    </r>
  </si>
  <si>
    <r>
      <t>【片付けにかかる時間】</t>
    </r>
    <r>
      <rPr>
        <b/>
        <sz val="8"/>
        <color indexed="10"/>
        <rFont val="游ゴシック Medium"/>
        <family val="3"/>
      </rPr>
      <t>必須</t>
    </r>
  </si>
  <si>
    <r>
      <t>【費用の有無】</t>
    </r>
    <r>
      <rPr>
        <b/>
        <sz val="8"/>
        <color indexed="10"/>
        <rFont val="游ゴシック Medium"/>
        <family val="3"/>
      </rPr>
      <t>必須</t>
    </r>
  </si>
  <si>
    <r>
      <t>【過去の講座開設】</t>
    </r>
    <r>
      <rPr>
        <b/>
        <sz val="8"/>
        <color indexed="10"/>
        <rFont val="游ゴシック Medium"/>
        <family val="3"/>
      </rPr>
      <t>必須</t>
    </r>
  </si>
  <si>
    <r>
      <t>【アレルギー】</t>
    </r>
    <r>
      <rPr>
        <b/>
        <sz val="8"/>
        <color indexed="10"/>
        <rFont val="游ゴシック Medium"/>
        <family val="3"/>
      </rPr>
      <t>食品を扱う場合、必須</t>
    </r>
  </si>
  <si>
    <t>・必要事項をすべて漏れなくご記入ください。</t>
  </si>
  <si>
    <t>〇複数講座開催希望の方へ</t>
  </si>
  <si>
    <t>ガイドブックにする版下の選択</t>
  </si>
  <si>
    <t>版下選択</t>
  </si>
  <si>
    <t>≪申し込み時の注意事項≫</t>
  </si>
  <si>
    <t>①版下(基本)</t>
  </si>
  <si>
    <t>　※長すぎるとうまく表示されません。タイトルを短く設定してください。</t>
  </si>
  <si>
    <t>　∟文字の大きさ、配置等を修正して表示を調整してください。</t>
  </si>
  <si>
    <t>最少催行</t>
  </si>
  <si>
    <t>名</t>
  </si>
  <si>
    <t>保護者の見学</t>
  </si>
  <si>
    <t>企画申込書について不明点がある場合、下記までお問合せ下さい。</t>
  </si>
  <si>
    <r>
      <t>〇</t>
    </r>
    <r>
      <rPr>
        <b/>
        <sz val="14"/>
        <color indexed="10"/>
        <rFont val="游ゴシック Medium"/>
        <family val="3"/>
      </rPr>
      <t>ファイル名を変更</t>
    </r>
    <r>
      <rPr>
        <sz val="14"/>
        <rFont val="游ゴシック Medium"/>
        <family val="3"/>
      </rPr>
      <t>してご提出ください。</t>
    </r>
  </si>
  <si>
    <r>
      <t>　∟</t>
    </r>
    <r>
      <rPr>
        <sz val="14"/>
        <color indexed="10"/>
        <rFont val="游ゴシック Medium"/>
        <family val="3"/>
      </rPr>
      <t>開催希望講座毎にファイルを作成</t>
    </r>
    <r>
      <rPr>
        <sz val="14"/>
        <rFont val="游ゴシック Medium"/>
        <family val="3"/>
      </rPr>
      <t>してご提出ください。</t>
    </r>
  </si>
  <si>
    <r>
      <t>①</t>
    </r>
    <r>
      <rPr>
        <sz val="14"/>
        <color indexed="10"/>
        <rFont val="游ゴシック Medium"/>
        <family val="3"/>
      </rPr>
      <t>【版下(基本)】</t>
    </r>
    <r>
      <rPr>
        <sz val="14"/>
        <rFont val="游ゴシック Medium"/>
        <family val="3"/>
      </rPr>
      <t>シート</t>
    </r>
  </si>
  <si>
    <t>久原小学校　夏ドキ担当</t>
  </si>
  <si>
    <t>≪版下シートについて、以下をご確認ください≫</t>
  </si>
  <si>
    <t>□</t>
  </si>
  <si>
    <t>講座タイトルがきれいに表示されていますか？</t>
  </si>
  <si>
    <t>※下の図の赤枠内であれば画像を貼り付けていただけます。</t>
  </si>
  <si>
    <t>食品を扱う講座の場合、アレルギー用シートを確認しましたか？</t>
  </si>
  <si>
    <t>右側に　　　の画像がいくつか用意してありますので、該当項目に〇をつけてください。</t>
  </si>
  <si>
    <t>　講座内容欄のみ、フォント設定を変更できます。（セル内すべての文字に対してのみです。文字の一部分のみの変更はできません。）</t>
  </si>
  <si>
    <t>講座内容(下の図の赤枠内)がきれいに表示されていますか？</t>
  </si>
  <si>
    <t>【自転車台数】</t>
  </si>
  <si>
    <t>【自動車台数】</t>
  </si>
  <si>
    <t>人</t>
  </si>
  <si>
    <t>台</t>
  </si>
  <si>
    <t>ない場合は０をご記入ください</t>
  </si>
  <si>
    <t>【持込みアンケート】</t>
  </si>
  <si>
    <t>【講座中の配布物】</t>
  </si>
  <si>
    <t>氏名</t>
  </si>
  <si>
    <t>所属団体名</t>
  </si>
  <si>
    <r>
      <t>【企画申込者の所属と氏名】</t>
    </r>
    <r>
      <rPr>
        <b/>
        <sz val="8"/>
        <color indexed="10"/>
        <rFont val="游ゴシック Medium"/>
        <family val="3"/>
      </rPr>
      <t>必須</t>
    </r>
  </si>
  <si>
    <t>宛名</t>
  </si>
  <si>
    <r>
      <t>【送付物の送付先】</t>
    </r>
    <r>
      <rPr>
        <b/>
        <sz val="8"/>
        <color indexed="10"/>
        <rFont val="游ゴシック Medium"/>
        <family val="3"/>
      </rPr>
      <t>外部の方は必須</t>
    </r>
  </si>
  <si>
    <t>natsudoki.pta@gmail.com</t>
  </si>
  <si>
    <t>何卒よろしくお願いいたします。</t>
  </si>
  <si>
    <t>チェック</t>
  </si>
  <si>
    <t>注　意　事　項</t>
  </si>
  <si>
    <t>※内容を確認しましたらチェックを入れてください。</t>
  </si>
  <si>
    <t>アレルギー等配慮のため、食品の差し入れは御遠慮ください。</t>
  </si>
  <si>
    <t>　　　　　　　【E-mailアドレス】</t>
  </si>
  <si>
    <t>　　　　　　　【ＦＡＸ】</t>
  </si>
  <si>
    <r>
      <t>　　　　　　　【電話】</t>
    </r>
    <r>
      <rPr>
        <b/>
        <sz val="8"/>
        <color indexed="10"/>
        <rFont val="游ゴシック Medium"/>
        <family val="3"/>
      </rPr>
      <t>必須</t>
    </r>
  </si>
  <si>
    <t>「有り」の場合、事前にご提出をお願いします。</t>
  </si>
  <si>
    <t>最少人数</t>
  </si>
  <si>
    <t>参加費</t>
  </si>
  <si>
    <t>6年</t>
  </si>
  <si>
    <t>5年</t>
  </si>
  <si>
    <t>4年</t>
  </si>
  <si>
    <t>3年</t>
  </si>
  <si>
    <t>2年</t>
  </si>
  <si>
    <t>1年</t>
  </si>
  <si>
    <t>定員</t>
  </si>
  <si>
    <t>会場</t>
  </si>
  <si>
    <t>終了時間</t>
  </si>
  <si>
    <t>開始時間</t>
  </si>
  <si>
    <t>曜日</t>
  </si>
  <si>
    <t>開催日</t>
  </si>
  <si>
    <t>講座名</t>
  </si>
  <si>
    <t>講座番号</t>
  </si>
  <si>
    <t>２年</t>
  </si>
  <si>
    <t>１年</t>
  </si>
  <si>
    <t>３年</t>
  </si>
  <si>
    <t>４年</t>
  </si>
  <si>
    <t>５年</t>
  </si>
  <si>
    <t>６年</t>
  </si>
  <si>
    <r>
      <t>【保護者の見学】</t>
    </r>
    <r>
      <rPr>
        <b/>
        <sz val="8"/>
        <color indexed="10"/>
        <rFont val="游ゴシック"/>
        <family val="3"/>
      </rPr>
      <t>必須</t>
    </r>
  </si>
  <si>
    <t>講座補助</t>
  </si>
  <si>
    <t>1年</t>
  </si>
  <si>
    <t>2年</t>
  </si>
  <si>
    <t>3年</t>
  </si>
  <si>
    <t>4年</t>
  </si>
  <si>
    <t>5年</t>
  </si>
  <si>
    <t>6年</t>
  </si>
  <si>
    <t>1年</t>
  </si>
  <si>
    <t>2年</t>
  </si>
  <si>
    <t>3年</t>
  </si>
  <si>
    <t>4年</t>
  </si>
  <si>
    <t>5年</t>
  </si>
  <si>
    <t>6年</t>
  </si>
  <si>
    <t>対象学年
×参加条件</t>
  </si>
  <si>
    <t>アレルギー</t>
  </si>
  <si>
    <t>事前確認事項</t>
  </si>
  <si>
    <t>保護者の見学</t>
  </si>
  <si>
    <t>会場備考</t>
  </si>
  <si>
    <t>∟アレルギーについて記載する講座（食品を扱う講座は必須）は、こちらをご提出ください。</t>
  </si>
  <si>
    <r>
      <t>金額</t>
    </r>
    <r>
      <rPr>
        <sz val="8"/>
        <rFont val="游ゴシック Medium"/>
        <family val="3"/>
      </rPr>
      <t>(1児童)</t>
    </r>
  </si>
  <si>
    <t>※画像の貼り付けが上手くいかない場合には、</t>
  </si>
  <si>
    <t>となりの【画像貼付】シートに一旦貼り付けて、</t>
  </si>
  <si>
    <t>再度コピーしてこちらに貼り付けてください。</t>
  </si>
  <si>
    <t>オンライン</t>
  </si>
  <si>
    <t>↑現在使用していない</t>
  </si>
  <si>
    <t>↑順番を変えても問題なし</t>
  </si>
  <si>
    <r>
      <t>【講座タイトル】</t>
    </r>
    <r>
      <rPr>
        <b/>
        <sz val="9"/>
        <color indexed="10"/>
        <rFont val="游ゴシック Medium"/>
        <family val="3"/>
      </rPr>
      <t>必須</t>
    </r>
  </si>
  <si>
    <t>↑こちらの○を該当箇所に移動してお使いください。</t>
  </si>
  <si>
    <t>募集で御指定いただいた最低催行人数に満たなない場合は、講座不成立とさせていただく場合がございます。</t>
  </si>
  <si>
    <t>写真撮影やビデオ撮影は御遠慮いただいています。※１</t>
  </si>
  <si>
    <t>勧誘や御利用クーポンの配布などの営業活動は御遠慮ください。</t>
  </si>
  <si>
    <t>以下の注意事項をよく読み予め御了承くださいますよう、</t>
  </si>
  <si>
    <t>上記の注意事項に同意いたします。</t>
  </si>
  <si>
    <t>代表者氏名</t>
  </si>
  <si>
    <t>≪　　　同　　意　　書　　　≫</t>
  </si>
  <si>
    <t>学校の備品類は、事前に申請されたもののみ使用できます。
事前申請のない物は、当日に使用しないでください。</t>
  </si>
  <si>
    <t>企画者様の講座中でのお飲み物は、こちらで準備がありませんので各自で御用意ください。</t>
  </si>
  <si>
    <t>コロナウィルスの影響により、急遽中止や人数の制限をさせていただく場合がございます。※２</t>
  </si>
  <si>
    <t>企画者様や参加児童につきましても、当日体調が優れない場合は、体調重視とし、無理せず
キャンセルとしてください。※３</t>
  </si>
  <si>
    <t>夏ドキサポートセンター</t>
  </si>
  <si>
    <t>大 田 区 立 久 原 小 学 校　スクールサポートくがはら</t>
  </si>
  <si>
    <t>参加者名簿、学校の備品等を持ち帰らないようにしてください。</t>
  </si>
  <si>
    <t>上記６点、違反があった場合には次年度以降の御参加を見送らせていただく場合がございます。</t>
  </si>
  <si>
    <t>アンケートをご希望の場合には予め御提出いただき承諾のとれたもののみとなります。</t>
  </si>
  <si>
    <t>児童氏名</t>
  </si>
  <si>
    <t>元児童氏名</t>
  </si>
  <si>
    <r>
      <t>【対象学年　及び　参加条件】</t>
    </r>
    <r>
      <rPr>
        <b/>
        <sz val="8"/>
        <color indexed="10"/>
        <rFont val="游ゴシック Medium"/>
        <family val="3"/>
      </rPr>
      <t xml:space="preserve">必須
</t>
    </r>
    <r>
      <rPr>
        <sz val="8"/>
        <rFont val="游ゴシック Medium"/>
        <family val="3"/>
      </rPr>
      <t>青色の部分をクリックすると右側にプルダウンで選択肢がでますので各学年それぞれ指定をお願いします。
（参加対象外・必ず親子・児童のみで参加）より選択してください。　</t>
    </r>
  </si>
  <si>
    <r>
      <rPr>
        <b/>
        <sz val="11"/>
        <rFont val="游ゴシック Medium"/>
        <family val="3"/>
      </rPr>
      <t>【場所】</t>
    </r>
    <r>
      <rPr>
        <b/>
        <sz val="8"/>
        <color indexed="10"/>
        <rFont val="游ゴシック Medium"/>
        <family val="3"/>
      </rPr>
      <t xml:space="preserve">必須
</t>
    </r>
    <r>
      <rPr>
        <b/>
        <sz val="8"/>
        <rFont val="游ゴシック Medium"/>
        <family val="3"/>
      </rPr>
      <t>ご希望の場所を第２希望まで表より
お選びいただき、</t>
    </r>
    <r>
      <rPr>
        <b/>
        <sz val="8"/>
        <color indexed="10"/>
        <rFont val="游ゴシック Medium"/>
        <family val="3"/>
      </rPr>
      <t>番号</t>
    </r>
    <r>
      <rPr>
        <b/>
        <sz val="8"/>
        <rFont val="游ゴシック Medium"/>
        <family val="3"/>
      </rPr>
      <t>でご記入ください。</t>
    </r>
  </si>
  <si>
    <t>どちらを優先か</t>
  </si>
  <si>
    <t>競争率</t>
  </si>
  <si>
    <t>競争率</t>
  </si>
  <si>
    <t>講座番号</t>
  </si>
  <si>
    <r>
      <t xml:space="preserve">【事前確認事項】
</t>
    </r>
    <r>
      <rPr>
        <b/>
        <sz val="9"/>
        <color indexed="10"/>
        <rFont val="游ゴシック Medium"/>
        <family val="3"/>
      </rPr>
      <t>ガイドブックには反映されません。夏ドキ事務局に向けた確認事項などをご記入ください。</t>
    </r>
    <r>
      <rPr>
        <b/>
        <sz val="9"/>
        <color indexed="8"/>
        <rFont val="游ゴシック Medium"/>
        <family val="3"/>
      </rPr>
      <t xml:space="preserve">
</t>
    </r>
    <r>
      <rPr>
        <sz val="9"/>
        <color indexed="8"/>
        <rFont val="游ゴシック Medium"/>
        <family val="3"/>
      </rPr>
      <t>※参加者に事前確認が必要な事柄があればご記入ください。</t>
    </r>
  </si>
  <si>
    <r>
      <t>【準備にかかる時間】</t>
    </r>
    <r>
      <rPr>
        <b/>
        <sz val="8"/>
        <color indexed="10"/>
        <rFont val="游ゴシック Medium"/>
        <family val="3"/>
      </rPr>
      <t>必須　
　　　</t>
    </r>
    <r>
      <rPr>
        <b/>
        <sz val="8"/>
        <color indexed="10"/>
        <rFont val="游ゴシック Medium"/>
        <family val="3"/>
      </rPr>
      <t>8時以降しか学校へは入れません。</t>
    </r>
  </si>
  <si>
    <t>備　　考</t>
  </si>
  <si>
    <r>
      <t>場所に関する注意事項（</t>
    </r>
    <r>
      <rPr>
        <sz val="11"/>
        <color indexed="10"/>
        <rFont val="游ゴシック"/>
        <family val="3"/>
      </rPr>
      <t>ガイドブックに掲載</t>
    </r>
    <r>
      <rPr>
        <sz val="11"/>
        <color theme="1"/>
        <rFont val="游ゴシック"/>
        <family val="3"/>
      </rPr>
      <t>）。　（全角72文字・半角144文字以下）
外講座や校外講座の場合には、集合・解散場所や雨天・猛暑時等の対応をご記入ください。</t>
    </r>
  </si>
  <si>
    <r>
      <t>【保護者お手伝い
　　　(講座の補助募集)】</t>
    </r>
    <r>
      <rPr>
        <b/>
        <sz val="8"/>
        <color indexed="10"/>
        <rFont val="游ゴシック Medium"/>
        <family val="3"/>
      </rPr>
      <t>必須</t>
    </r>
  </si>
  <si>
    <r>
      <t>　　　　　　（費用有の場合）欠席者への対応
　　　　　　　</t>
    </r>
    <r>
      <rPr>
        <sz val="9"/>
        <color indexed="8"/>
        <rFont val="游ゴシック Medium"/>
        <family val="3"/>
      </rPr>
      <t>※費用は参加者より当日に集金します</t>
    </r>
  </si>
  <si>
    <r>
      <t>【来校スタッフ人数】
　　　</t>
    </r>
    <r>
      <rPr>
        <b/>
        <sz val="8"/>
        <rFont val="游ゴシック Medium"/>
        <family val="3"/>
      </rPr>
      <t>企画者を含めた総人数</t>
    </r>
  </si>
  <si>
    <t>講座日数</t>
  </si>
  <si>
    <r>
      <rPr>
        <b/>
        <sz val="11"/>
        <rFont val="游ゴシック Medium"/>
        <family val="3"/>
      </rPr>
      <t>【基本セット以外の持ち物】</t>
    </r>
    <r>
      <rPr>
        <sz val="11"/>
        <rFont val="游ゴシック Medium"/>
        <family val="3"/>
      </rPr>
      <t xml:space="preserve">
</t>
    </r>
    <r>
      <rPr>
        <sz val="9"/>
        <rFont val="游ゴシック Medium"/>
        <family val="3"/>
      </rPr>
      <t>※基本セット
　（筆記用具、水筒、帽子、汗拭きタオル、上履き、参加証）
　以外の持ち物をご記入ください。</t>
    </r>
  </si>
  <si>
    <t>競争率</t>
  </si>
  <si>
    <t>講座日数</t>
  </si>
  <si>
    <t>会場補足</t>
  </si>
  <si>
    <t>第一音楽室</t>
  </si>
  <si>
    <t>第二音楽室</t>
  </si>
  <si>
    <t>親：必ず親子で参加、○：児童のみで参加、-：参加対象外</t>
  </si>
  <si>
    <t>対象学年　※必ず親子参加：親、児童のみ：○</t>
  </si>
  <si>
    <t>持ち物</t>
  </si>
  <si>
    <t>【持ち物】</t>
  </si>
  <si>
    <t>【持ち物】</t>
  </si>
  <si>
    <t>選択欄</t>
  </si>
  <si>
    <t>直接入力</t>
  </si>
  <si>
    <r>
      <rPr>
        <sz val="11"/>
        <color theme="1"/>
        <rFont val="游ゴシック"/>
        <family val="3"/>
      </rPr>
      <t>非入力</t>
    </r>
    <r>
      <rPr>
        <sz val="6"/>
        <color indexed="8"/>
        <rFont val="游ゴシック"/>
        <family val="3"/>
      </rPr>
      <t xml:space="preserve">
</t>
    </r>
    <r>
      <rPr>
        <sz val="7"/>
        <color indexed="8"/>
        <rFont val="游ゴシック"/>
        <family val="3"/>
      </rPr>
      <t>（事務局欄）</t>
    </r>
  </si>
  <si>
    <t>競争率</t>
  </si>
  <si>
    <t>こちらに張り付けたい画像を一旦貼り付けてから、再度コピーして【①版下(基本)】または【②版下(アレルギー用)】に貼り付けてください。</t>
  </si>
  <si>
    <t>小学校以外での開催か</t>
  </si>
  <si>
    <t>構内開催</t>
  </si>
  <si>
    <r>
      <t>【講座内容】</t>
    </r>
    <r>
      <rPr>
        <b/>
        <sz val="9"/>
        <color indexed="10"/>
        <rFont val="游ゴシック Medium"/>
        <family val="3"/>
      </rPr>
      <t xml:space="preserve">必須
</t>
    </r>
    <r>
      <rPr>
        <sz val="9"/>
        <rFont val="游ゴシック Medium"/>
        <family val="3"/>
      </rPr>
      <t>キーボードの[Alt]と[Enter]を
同時押下でセル内で改行ができます。
【版下】シートの表示状態もご確認ください。</t>
    </r>
  </si>
  <si>
    <t>※版下オブジェクト表示用設定エリア（編集しないでください）</t>
  </si>
  <si>
    <t>　∟【2022_夏ドキ企画書_〇〇〇.xls】（〇〇〇に講座名を記入してください。）</t>
  </si>
  <si>
    <t>・【企画申込書】シートにご記入いただくと、２種類の【版下】シートに内容が反映されます。</t>
  </si>
  <si>
    <t>☆以下の２シートより、子供たちが閲覧するガイドブックになる版下をお選びください。</t>
  </si>
  <si>
    <t>∟版下（基本バージョン）です。</t>
  </si>
  <si>
    <t>☆いずれも空きスペースに画像を貼り付けてご提出ください。デジタルガイドブックとなりますのでカラー画像でも結構です。</t>
  </si>
  <si>
    <t>画像は講座内容の文字に被っていませんか？</t>
  </si>
  <si>
    <t>　∟講座内容が児童へ伝わりやすいよう、ぜひ、好みの様式で作成した画像（イラストや写真）を貼り付けてください。</t>
  </si>
  <si>
    <t>②版下(アレルギー用)</t>
  </si>
  <si>
    <r>
      <t>【講師(所属団体と講師名)】</t>
    </r>
    <r>
      <rPr>
        <b/>
        <sz val="8"/>
        <color indexed="10"/>
        <rFont val="游ゴシック Medium"/>
        <family val="3"/>
      </rPr>
      <t>必須
　</t>
    </r>
    <r>
      <rPr>
        <b/>
        <sz val="8"/>
        <color indexed="10"/>
        <rFont val="游ゴシック Medium"/>
        <family val="3"/>
      </rPr>
      <t>ガイドブックへの表示用</t>
    </r>
  </si>
  <si>
    <r>
      <rPr>
        <b/>
        <sz val="9"/>
        <rFont val="游ゴシック Medium"/>
        <family val="3"/>
      </rPr>
      <t>【ガイドブック向け注意事項】
　</t>
    </r>
    <r>
      <rPr>
        <sz val="9"/>
        <rFont val="游ゴシック Medium"/>
        <family val="3"/>
      </rPr>
      <t xml:space="preserve">(78文字まで)
</t>
    </r>
    <r>
      <rPr>
        <b/>
        <sz val="9"/>
        <color indexed="10"/>
        <rFont val="游ゴシック Medium"/>
        <family val="3"/>
      </rPr>
      <t>ガイドブック版下の一番下の枠内に表示されます。</t>
    </r>
    <r>
      <rPr>
        <sz val="9"/>
        <rFont val="游ゴシック Medium"/>
        <family val="3"/>
      </rPr>
      <t xml:space="preserve">
※注意事項などがあればご記入ください。
[Alt]+[Enter]で改行できます。</t>
    </r>
  </si>
  <si>
    <r>
      <t>２．</t>
    </r>
    <r>
      <rPr>
        <sz val="14"/>
        <color indexed="10"/>
        <rFont val="游ゴシック Medium"/>
        <family val="3"/>
      </rPr>
      <t>【企画申込書】</t>
    </r>
    <r>
      <rPr>
        <sz val="14"/>
        <rFont val="游ゴシック Medium"/>
        <family val="3"/>
      </rPr>
      <t>シート</t>
    </r>
  </si>
  <si>
    <t>３．版下シートは２種類あります。版下の表示をご確認ください。</t>
  </si>
  <si>
    <r>
      <t>１．</t>
    </r>
    <r>
      <rPr>
        <sz val="14"/>
        <color indexed="10"/>
        <rFont val="游ゴシック Medium"/>
        <family val="3"/>
      </rPr>
      <t>【注意事項】</t>
    </r>
    <r>
      <rPr>
        <sz val="14"/>
        <rFont val="游ゴシック Medium"/>
        <family val="3"/>
      </rPr>
      <t>シート</t>
    </r>
  </si>
  <si>
    <t>・講座開設する際の注意事項で同意書になっております。必ずご確認いただき署名をお願いいたします。</t>
  </si>
  <si>
    <t>参加費が必要な講座について、参加費は（夏ドキ集金窓口にて）当日回収になりますので、
申し訳ありませんが両替などしていない小銭でのお支払いになりますことご了承ください。</t>
  </si>
  <si>
    <t>※２※３　費用のかかる講座で中止・欠席となった場合には、【企画申込書】の【費用の有無】で選んでいただいた
　　　　　対応とさせていただきます。</t>
  </si>
  <si>
    <t xml:space="preserve">※１　個人情報保護の観点、また公開されることの許諾を得ていない児童もおりますため、撮影は御遠慮いただいております。
　　　 内部資料作成のために撮影したい場合には、予め御相談ください。（毎年お知らせください）
</t>
  </si>
  <si>
    <t>複数お部屋をご希望の場合、用途と希望をご記入ください。（事務局への連絡用）</t>
  </si>
  <si>
    <r>
      <rPr>
        <b/>
        <sz val="11"/>
        <rFont val="游ゴシック Medium"/>
        <family val="3"/>
      </rPr>
      <t>【定員</t>
    </r>
    <r>
      <rPr>
        <sz val="11"/>
        <rFont val="游ゴシック Medium"/>
        <family val="3"/>
      </rPr>
      <t>(最大)</t>
    </r>
    <r>
      <rPr>
        <b/>
        <sz val="11"/>
        <rFont val="游ゴシック Medium"/>
        <family val="3"/>
      </rPr>
      <t>】</t>
    </r>
    <r>
      <rPr>
        <b/>
        <sz val="8"/>
        <color indexed="10"/>
        <rFont val="游ゴシック Medium"/>
        <family val="3"/>
      </rPr>
      <t>必須</t>
    </r>
    <r>
      <rPr>
        <sz val="11"/>
        <rFont val="游ゴシック Medium"/>
        <family val="3"/>
      </rPr>
      <t xml:space="preserve">
</t>
    </r>
    <r>
      <rPr>
        <sz val="9"/>
        <rFont val="游ゴシック Medium"/>
        <family val="3"/>
      </rPr>
      <t>※最小催行人数に満たない場合は中止となります</t>
    </r>
  </si>
  <si>
    <t>単／複日／複開</t>
  </si>
  <si>
    <t>集合時間設定（分）</t>
  </si>
  <si>
    <t>集合時間</t>
  </si>
  <si>
    <t>「第19回　夏休みドキドキ学校」の今後のスケジュール（予定）</t>
  </si>
  <si>
    <t>日付</t>
  </si>
  <si>
    <t>内容</t>
  </si>
  <si>
    <t>企画書締め切り</t>
  </si>
  <si>
    <t>講座日時・場所の決定、決定通知書送付</t>
  </si>
  <si>
    <t>6月下旬</t>
  </si>
  <si>
    <t>ガイドブック作成作業</t>
  </si>
  <si>
    <t>7月21日～8月3日</t>
  </si>
  <si>
    <t>夏休みドキドキ学校</t>
  </si>
  <si>
    <t>7月初旬</t>
  </si>
  <si>
    <t>(月)</t>
  </si>
  <si>
    <t>(水)</t>
  </si>
  <si>
    <t>(木)</t>
  </si>
  <si>
    <t>ガイドブックを児童に配付、講座開設の方へガイドブック送付、児童の参加申込み開始</t>
  </si>
  <si>
    <t>児童の初回及び再募集、抽選作業</t>
  </si>
  <si>
    <t>6月中旬～下旬</t>
  </si>
  <si>
    <t>講座開設の方へ最終お手紙等送付(参加予定人数と講座当日についての確認書類)</t>
  </si>
  <si>
    <r>
      <t>②</t>
    </r>
    <r>
      <rPr>
        <strike/>
        <sz val="14"/>
        <color indexed="10"/>
        <rFont val="游ゴシック Medium"/>
        <family val="3"/>
      </rPr>
      <t>【版下(アレルギー用)】</t>
    </r>
  </si>
  <si>
    <t>今年度は、食品を扱う講座は募集していません。</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</si>
</sst>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0_ "/>
    <numFmt numFmtId="178" formatCode="m&quot;月&quot;d&quot;日&quot;;@"/>
    <numFmt numFmtId="179" formatCode="0_);[Red]\(0\)"/>
    <numFmt numFmtId="180" formatCode="@\&#10;"/>
    <numFmt numFmtId="181" formatCode="00"/>
    <numFmt numFmtId="182" formatCode="[$]ggge&quot;年&quot;m&quot;月&quot;d&quot;日&quot;;@"/>
    <numFmt numFmtId="183" formatCode="[$-411]gge&quot;年&quot;m&quot;月&quot;d&quot;日&quot;;@"/>
    <numFmt numFmtId="184" formatCode="[$]gge&quot;年&quot;m&quot;月&quot;d&quot;日&quot;;@"/>
    <numFmt numFmtId="185" formatCode="\¥#,##0;\-\¥#,##0"/>
    <numFmt numFmtId="186" formatCode="yyyy/m/d;@"/>
    <numFmt numFmtId="187" formatCode="[$-F400]h:mm:ss\ AM/PM"/>
    <numFmt numFmtId="188" formatCode="#,##0_ "/>
    <numFmt numFmtId="189" formatCode="&quot;Yes&quot;;&quot;Yes&quot;;&quot;No&quot;"/>
    <numFmt numFmtId="190" formatCode="&quot;True&quot;;&quot;True&quot;;&quot;False&quot;"/>
    <numFmt numFmtId="191" formatCode="&quot;On&quot;;&quot;On&quot;;&quot;Off&quot;"/>
    <numFmt numFmtId="192" formatCode="[$€-2]\ #,##0.00_);[Red]\([$€-2]\ #,##0.00\)"/>
  </numFmts>
  <fonts count="130">
    <font>
      <sz val="11"/>
      <color theme="1"/>
      <name val="游ゴシック"/>
      <family val="3"/>
    </font>
    <font>
      <sz val="11"/>
      <color indexed="8"/>
      <name val="游ゴシック"/>
      <family val="3"/>
    </font>
    <font>
      <sz val="6"/>
      <name val="游ゴシック"/>
      <family val="3"/>
    </font>
    <font>
      <sz val="11"/>
      <name val="ＭＳ Ｐゴシック"/>
      <family val="3"/>
    </font>
    <font>
      <sz val="9"/>
      <color indexed="8"/>
      <name val="Meiryo UI"/>
      <family val="3"/>
    </font>
    <font>
      <b/>
      <sz val="11"/>
      <name val="游ゴシック Medium"/>
      <family val="3"/>
    </font>
    <font>
      <sz val="6"/>
      <name val="ＭＳ Ｐゴシック"/>
      <family val="3"/>
    </font>
    <font>
      <sz val="11"/>
      <name val="游ゴシック Medium"/>
      <family val="3"/>
    </font>
    <font>
      <sz val="9"/>
      <name val="游ゴシック Medium"/>
      <family val="3"/>
    </font>
    <font>
      <sz val="10"/>
      <name val="游ゴシック Medium"/>
      <family val="3"/>
    </font>
    <font>
      <sz val="9"/>
      <color indexed="8"/>
      <name val="游ゴシック Medium"/>
      <family val="3"/>
    </font>
    <font>
      <sz val="9"/>
      <name val="MS P ゴシック"/>
      <family val="3"/>
    </font>
    <font>
      <sz val="14"/>
      <name val="游ゴシック Medium"/>
      <family val="3"/>
    </font>
    <font>
      <b/>
      <sz val="16"/>
      <name val="游ゴシック Medium"/>
      <family val="3"/>
    </font>
    <font>
      <sz val="9"/>
      <name val="Meiryo UI"/>
      <family val="3"/>
    </font>
    <font>
      <b/>
      <sz val="14"/>
      <name val="游ゴシック Medium"/>
      <family val="3"/>
    </font>
    <font>
      <b/>
      <sz val="9"/>
      <name val="游ゴシック Medium"/>
      <family val="3"/>
    </font>
    <font>
      <b/>
      <sz val="9"/>
      <color indexed="10"/>
      <name val="游ゴシック Medium"/>
      <family val="3"/>
    </font>
    <font>
      <b/>
      <sz val="8"/>
      <color indexed="10"/>
      <name val="游ゴシック Medium"/>
      <family val="3"/>
    </font>
    <font>
      <sz val="14"/>
      <color indexed="10"/>
      <name val="游ゴシック Medium"/>
      <family val="3"/>
    </font>
    <font>
      <b/>
      <sz val="14"/>
      <color indexed="10"/>
      <name val="游ゴシック Medium"/>
      <family val="3"/>
    </font>
    <font>
      <b/>
      <u val="single"/>
      <sz val="14"/>
      <color indexed="30"/>
      <name val="游ゴシック Medium"/>
      <family val="3"/>
    </font>
    <font>
      <b/>
      <sz val="11"/>
      <color indexed="8"/>
      <name val="游ゴシック Medium"/>
      <family val="3"/>
    </font>
    <font>
      <sz val="11"/>
      <color indexed="8"/>
      <name val="游ゴシック Medium"/>
      <family val="3"/>
    </font>
    <font>
      <sz val="11"/>
      <color indexed="10"/>
      <name val="游ゴシック Medium"/>
      <family val="3"/>
    </font>
    <font>
      <b/>
      <sz val="16"/>
      <color indexed="10"/>
      <name val="游ゴシック Medium"/>
      <family val="3"/>
    </font>
    <font>
      <sz val="11"/>
      <name val="HG丸ｺﾞｼｯｸM-PRO"/>
      <family val="3"/>
    </font>
    <font>
      <b/>
      <sz val="18"/>
      <name val="HG丸ｺﾞｼｯｸM-PRO"/>
      <family val="3"/>
    </font>
    <font>
      <b/>
      <sz val="11"/>
      <name val="HG丸ｺﾞｼｯｸM-PRO"/>
      <family val="3"/>
    </font>
    <font>
      <sz val="14"/>
      <name val="HG丸ｺﾞｼｯｸM-PRO"/>
      <family val="3"/>
    </font>
    <font>
      <sz val="12"/>
      <name val="HG丸ｺﾞｼｯｸM-PRO"/>
      <family val="3"/>
    </font>
    <font>
      <b/>
      <sz val="12"/>
      <name val="HG丸ｺﾞｼｯｸM-PRO"/>
      <family val="3"/>
    </font>
    <font>
      <sz val="10"/>
      <name val="HG丸ｺﾞｼｯｸM-PRO"/>
      <family val="3"/>
    </font>
    <font>
      <b/>
      <sz val="8"/>
      <color indexed="10"/>
      <name val="游ゴシック"/>
      <family val="3"/>
    </font>
    <font>
      <sz val="9"/>
      <name val="HG丸ｺﾞｼｯｸM-PRO"/>
      <family val="3"/>
    </font>
    <font>
      <sz val="10"/>
      <name val="ＭＳ Ｐゴシック"/>
      <family val="3"/>
    </font>
    <font>
      <sz val="8"/>
      <name val="游ゴシック Medium"/>
      <family val="3"/>
    </font>
    <font>
      <b/>
      <sz val="8"/>
      <name val="游ゴシック Medium"/>
      <family val="3"/>
    </font>
    <font>
      <b/>
      <sz val="9"/>
      <color indexed="8"/>
      <name val="游ゴシック Medium"/>
      <family val="3"/>
    </font>
    <font>
      <sz val="11"/>
      <color indexed="10"/>
      <name val="游ゴシック"/>
      <family val="3"/>
    </font>
    <font>
      <sz val="6"/>
      <color indexed="8"/>
      <name val="游ゴシック"/>
      <family val="3"/>
    </font>
    <font>
      <sz val="7"/>
      <color indexed="8"/>
      <name val="游ゴシック"/>
      <family val="3"/>
    </font>
    <font>
      <sz val="11"/>
      <name val="游ゴシック"/>
      <family val="3"/>
    </font>
    <font>
      <b/>
      <sz val="9"/>
      <name val="ＭＳ Ｐゴシック"/>
      <family val="3"/>
    </font>
    <font>
      <strike/>
      <sz val="14"/>
      <name val="游ゴシック Medium"/>
      <family val="3"/>
    </font>
    <font>
      <strike/>
      <sz val="14"/>
      <color indexed="10"/>
      <name val="游ゴシック Medium"/>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HG丸ｺﾞｼｯｸM-PRO"/>
      <family val="3"/>
    </font>
    <font>
      <sz val="12"/>
      <color indexed="8"/>
      <name val="HG丸ｺﾞｼｯｸM-PRO"/>
      <family val="3"/>
    </font>
    <font>
      <sz val="12"/>
      <color indexed="10"/>
      <name val="HG丸ｺﾞｼｯｸM-PRO"/>
      <family val="3"/>
    </font>
    <font>
      <b/>
      <sz val="10"/>
      <color indexed="8"/>
      <name val="ＭＳ Ｐゴシック"/>
      <family val="3"/>
    </font>
    <font>
      <b/>
      <sz val="10"/>
      <color indexed="8"/>
      <name val="游ゴシック"/>
      <family val="3"/>
    </font>
    <font>
      <sz val="10"/>
      <color indexed="8"/>
      <name val="游ゴシック"/>
      <family val="3"/>
    </font>
    <font>
      <sz val="10"/>
      <color indexed="8"/>
      <name val="ＭＳ Ｐゴシック"/>
      <family val="3"/>
    </font>
    <font>
      <sz val="14"/>
      <color indexed="8"/>
      <name val="游ゴシック"/>
      <family val="3"/>
    </font>
    <font>
      <sz val="14"/>
      <color indexed="8"/>
      <name val="HG丸ｺﾞｼｯｸM-PRO"/>
      <family val="3"/>
    </font>
    <font>
      <sz val="11"/>
      <color indexed="8"/>
      <name val="MS Gothic"/>
      <family val="3"/>
    </font>
    <font>
      <sz val="14"/>
      <color indexed="8"/>
      <name val="MS Gothic"/>
      <family val="3"/>
    </font>
    <font>
      <sz val="11"/>
      <color indexed="40"/>
      <name val="游ゴシック"/>
      <family val="3"/>
    </font>
    <font>
      <sz val="22"/>
      <color indexed="40"/>
      <name val="游ゴシック"/>
      <family val="3"/>
    </font>
    <font>
      <b/>
      <sz val="18"/>
      <color indexed="10"/>
      <name val="游ゴシック Medium"/>
      <family val="3"/>
    </font>
    <font>
      <sz val="16"/>
      <color indexed="8"/>
      <name val="HG丸ｺﾞｼｯｸM-PRO"/>
      <family val="3"/>
    </font>
    <font>
      <sz val="9"/>
      <color indexed="8"/>
      <name val="HG丸ｺﾞｼｯｸM-PRO"/>
      <family val="3"/>
    </font>
    <font>
      <sz val="18"/>
      <color indexed="8"/>
      <name val="游明朝 Demibold"/>
      <family val="1"/>
    </font>
    <font>
      <sz val="14"/>
      <color indexed="54"/>
      <name val="游明朝 Demibold"/>
      <family val="1"/>
    </font>
    <font>
      <sz val="14"/>
      <color indexed="10"/>
      <name val="游明朝 Demibold"/>
      <family val="1"/>
    </font>
    <font>
      <sz val="9"/>
      <color indexed="8"/>
      <name val="游ゴシック"/>
      <family val="3"/>
    </font>
    <font>
      <sz val="9"/>
      <color indexed="8"/>
      <name val="Calibri"/>
      <family val="2"/>
    </font>
    <font>
      <sz val="11"/>
      <color indexed="8"/>
      <name val="Calibri"/>
      <family val="2"/>
    </font>
    <font>
      <sz val="10"/>
      <color indexed="8"/>
      <name val="Calibri"/>
      <family val="2"/>
    </font>
    <font>
      <b/>
      <sz val="11"/>
      <color indexed="8"/>
      <name val="Calibri"/>
      <family val="2"/>
    </font>
    <font>
      <sz val="11"/>
      <color indexed="10"/>
      <name val="Calibri"/>
      <family val="2"/>
    </font>
    <font>
      <u val="single"/>
      <sz val="11"/>
      <color indexed="10"/>
      <name val="游ゴシック"/>
      <family val="3"/>
    </font>
    <font>
      <b/>
      <sz val="11"/>
      <color indexed="8"/>
      <name val="ＭＳ Ｐゴシック"/>
      <family val="3"/>
    </font>
    <font>
      <b/>
      <sz val="11"/>
      <color indexed="10"/>
      <name val="游ゴシック"/>
      <family val="3"/>
    </font>
    <font>
      <u val="single"/>
      <sz val="11"/>
      <color indexed="8"/>
      <name val="游ゴシック"/>
      <family val="3"/>
    </font>
    <font>
      <b/>
      <sz val="20"/>
      <color indexed="17"/>
      <name val="游ゴシック"/>
      <family val="3"/>
    </font>
    <font>
      <b/>
      <sz val="10"/>
      <color indexed="8"/>
      <name val="Meiryo UI"/>
      <family val="3"/>
    </font>
    <font>
      <sz val="8"/>
      <color indexed="8"/>
      <name val="游ゴシック Medium"/>
      <family val="3"/>
    </font>
    <font>
      <sz val="11"/>
      <color theme="0"/>
      <name val="游ゴシック"/>
      <family val="3"/>
    </font>
    <font>
      <sz val="18"/>
      <color theme="3"/>
      <name val="游ゴシック Light"/>
      <family val="3"/>
    </font>
    <font>
      <b/>
      <sz val="11"/>
      <color theme="0"/>
      <name val="游ゴシック"/>
      <family val="3"/>
    </font>
    <font>
      <sz val="11"/>
      <color rgb="FF9C5700"/>
      <name val="游ゴシック"/>
      <family val="3"/>
    </font>
    <font>
      <b/>
      <u val="single"/>
      <sz val="14"/>
      <color theme="10"/>
      <name val="游ゴシック Medium"/>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u val="single"/>
      <sz val="11"/>
      <color theme="11"/>
      <name val="游ゴシック"/>
      <family val="3"/>
    </font>
    <font>
      <sz val="11"/>
      <color rgb="FF006100"/>
      <name val="游ゴシック"/>
      <family val="3"/>
    </font>
    <font>
      <sz val="11"/>
      <color theme="1"/>
      <name val="HG丸ｺﾞｼｯｸM-PRO"/>
      <family val="3"/>
    </font>
    <font>
      <sz val="12"/>
      <color theme="1"/>
      <name val="HG丸ｺﾞｼｯｸM-PRO"/>
      <family val="3"/>
    </font>
    <font>
      <sz val="12"/>
      <color rgb="FFFF0000"/>
      <name val="HG丸ｺﾞｼｯｸM-PRO"/>
      <family val="3"/>
    </font>
    <font>
      <b/>
      <sz val="10"/>
      <color rgb="FF000000"/>
      <name val="ＭＳ Ｐゴシック"/>
      <family val="3"/>
    </font>
    <font>
      <b/>
      <sz val="10"/>
      <color theme="1"/>
      <name val="游ゴシック"/>
      <family val="3"/>
    </font>
    <font>
      <sz val="10"/>
      <color theme="1"/>
      <name val="游ゴシック"/>
      <family val="3"/>
    </font>
    <font>
      <sz val="10"/>
      <color rgb="FF000000"/>
      <name val="ＭＳ Ｐゴシック"/>
      <family val="3"/>
    </font>
    <font>
      <sz val="14"/>
      <color theme="1"/>
      <name val="游ゴシック"/>
      <family val="3"/>
    </font>
    <font>
      <sz val="14"/>
      <color theme="1"/>
      <name val="HG丸ｺﾞｼｯｸM-PRO"/>
      <family val="3"/>
    </font>
    <font>
      <sz val="11"/>
      <color theme="1"/>
      <name val="MS Gothic"/>
      <family val="3"/>
    </font>
    <font>
      <sz val="14"/>
      <color theme="1"/>
      <name val="MS Gothic"/>
      <family val="3"/>
    </font>
    <font>
      <sz val="6"/>
      <color theme="1"/>
      <name val="游ゴシック"/>
      <family val="3"/>
    </font>
    <font>
      <sz val="11"/>
      <color rgb="FF00B0F0"/>
      <name val="游ゴシック"/>
      <family val="3"/>
    </font>
    <font>
      <sz val="22"/>
      <color rgb="FF00B0F0"/>
      <name val="游ゴシック"/>
      <family val="3"/>
    </font>
    <font>
      <b/>
      <sz val="18"/>
      <color rgb="FFFF0000"/>
      <name val="游ゴシック Medium"/>
      <family val="3"/>
    </font>
    <font>
      <sz val="16"/>
      <color theme="1"/>
      <name val="HG丸ｺﾞｼｯｸM-PRO"/>
      <family val="3"/>
    </font>
    <font>
      <sz val="9"/>
      <color theme="1"/>
      <name val="HG丸ｺﾞｼｯｸM-PRO"/>
      <family val="3"/>
    </font>
    <font>
      <b/>
      <sz val="8"/>
      <name val="游ゴシック"/>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Down">
        <fgColor indexed="42"/>
      </patternFill>
    </fill>
    <fill>
      <patternFill patternType="lightDown">
        <fgColor indexed="62"/>
      </patternFill>
    </fill>
    <fill>
      <patternFill patternType="lightGrid">
        <fgColor indexed="9"/>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theme="0" tint="-0.1499900072813034"/>
        <bgColor indexed="64"/>
      </patternFill>
    </fill>
    <fill>
      <patternFill patternType="lightDown">
        <fgColor rgb="FFCCFFCC"/>
        <bgColor rgb="FFFFFFFF"/>
      </patternFill>
    </fill>
    <fill>
      <patternFill patternType="solid">
        <fgColor rgb="FFC0C0C0"/>
        <bgColor indexed="64"/>
      </patternFill>
    </fill>
    <fill>
      <patternFill patternType="solid">
        <fgColor theme="0" tint="-0.24997000396251678"/>
        <bgColor indexed="64"/>
      </patternFill>
    </fill>
    <fill>
      <patternFill patternType="solid">
        <fgColor indexed="41"/>
        <bgColor indexed="64"/>
      </patternFill>
    </fill>
    <fill>
      <patternFill patternType="solid">
        <fgColor rgb="FFCCFFFF"/>
        <bgColor indexed="64"/>
      </patternFill>
    </fill>
    <fill>
      <patternFill patternType="lightDown">
        <fgColor rgb="FFCCFFCC"/>
      </patternFill>
    </fill>
    <fill>
      <patternFill patternType="lightDown">
        <fgColor rgb="FF333399"/>
      </patternFill>
    </fill>
    <fill>
      <patternFill patternType="lightDown">
        <fgColor indexed="62"/>
        <bgColor indexed="23"/>
      </patternFill>
    </fill>
    <fill>
      <patternFill patternType="solid">
        <fgColor indexed="27"/>
        <bgColor indexed="64"/>
      </patternFill>
    </fill>
    <fill>
      <patternFill patternType="lightDown">
        <fgColor indexed="42"/>
        <bgColor indexed="13"/>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top/>
      <bottom/>
    </border>
    <border>
      <left style="thin"/>
      <right style="thin"/>
      <top style="thin"/>
      <bottom style="thin"/>
    </border>
    <border>
      <left style="thin"/>
      <right style="thin"/>
      <top/>
      <bottom style="thin"/>
    </border>
    <border>
      <left style="thin"/>
      <right/>
      <top/>
      <bottom/>
    </border>
    <border>
      <left style="thin"/>
      <right/>
      <top/>
      <bottom style="thin"/>
    </border>
    <border>
      <left style="thin"/>
      <right/>
      <top style="thin"/>
      <bottom style="thin"/>
    </border>
    <border>
      <left/>
      <right style="thin"/>
      <top style="thin"/>
      <bottom style="thin"/>
    </border>
    <border>
      <left/>
      <right/>
      <top style="thin"/>
      <bottom style="thin"/>
    </border>
    <border>
      <left style="double">
        <color indexed="62"/>
      </left>
      <right/>
      <top style="double">
        <color indexed="62"/>
      </top>
      <bottom/>
    </border>
    <border>
      <left/>
      <right/>
      <top style="double">
        <color indexed="62"/>
      </top>
      <bottom/>
    </border>
    <border>
      <left/>
      <right style="double">
        <color indexed="62"/>
      </right>
      <top style="double">
        <color indexed="62"/>
      </top>
      <bottom/>
    </border>
    <border>
      <left style="double">
        <color indexed="62"/>
      </left>
      <right/>
      <top/>
      <bottom/>
    </border>
    <border>
      <left/>
      <right style="double">
        <color indexed="62"/>
      </right>
      <top/>
      <bottom/>
    </border>
    <border>
      <left style="double">
        <color indexed="62"/>
      </left>
      <right/>
      <top/>
      <bottom style="double">
        <color indexed="62"/>
      </bottom>
    </border>
    <border>
      <left/>
      <right/>
      <top/>
      <bottom style="double">
        <color indexed="62"/>
      </bottom>
    </border>
    <border>
      <left/>
      <right style="double">
        <color indexed="62"/>
      </right>
      <top/>
      <bottom style="double">
        <color indexed="62"/>
      </bottom>
    </border>
    <border>
      <left style="thin"/>
      <right style="thin"/>
      <top style="thin"/>
      <bottom/>
    </border>
    <border>
      <left style="double"/>
      <right/>
      <top/>
      <bottom/>
    </border>
    <border>
      <left style="double"/>
      <right/>
      <top/>
      <bottom style="double"/>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medium"/>
      <top style="medium"/>
      <bottom style="thin"/>
    </border>
    <border>
      <left/>
      <right/>
      <top/>
      <bottom style="double"/>
    </border>
    <border>
      <left style="thin"/>
      <right/>
      <top style="thin"/>
      <bottom/>
    </border>
    <border>
      <left style="thin"/>
      <right style="double"/>
      <top style="thin"/>
      <bottom style="thin"/>
    </border>
    <border>
      <left/>
      <right style="double"/>
      <top/>
      <bottom style="double"/>
    </border>
    <border>
      <left/>
      <right/>
      <top style="thin"/>
      <bottom/>
    </border>
    <border>
      <left/>
      <right style="double"/>
      <top style="thin"/>
      <bottom/>
    </border>
    <border>
      <left>
        <color indexed="63"/>
      </left>
      <right style="double"/>
      <top style="thin"/>
      <bottom style="thin"/>
    </border>
    <border>
      <left style="medium"/>
      <right style="thin"/>
      <top style="thin"/>
      <bottom style="medium"/>
    </border>
    <border>
      <left/>
      <right style="thin"/>
      <top style="thin"/>
      <bottom/>
    </border>
    <border>
      <left/>
      <right style="thin"/>
      <top/>
      <bottom/>
    </border>
    <border>
      <left/>
      <right/>
      <top/>
      <bottom style="thin"/>
    </border>
    <border>
      <left/>
      <right style="thin"/>
      <top/>
      <bottom style="thin"/>
    </border>
    <border>
      <left style="double"/>
      <right style="thin"/>
      <top style="double"/>
      <bottom style="thin"/>
    </border>
    <border>
      <left style="double"/>
      <right/>
      <top style="thin"/>
      <bottom style="thin"/>
    </border>
    <border>
      <left style="double"/>
      <right style="thin"/>
      <top/>
      <bottom style="thin"/>
    </border>
    <border>
      <left style="double"/>
      <right style="thin"/>
      <top style="thin"/>
      <bottom style="thin"/>
    </border>
    <border>
      <left style="double"/>
      <right style="thin"/>
      <top style="thin"/>
      <bottom/>
    </border>
    <border>
      <left style="double"/>
      <right style="thin"/>
      <top style="thin"/>
      <bottom style="double"/>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CCCCCC"/>
      </bottom>
    </border>
    <border>
      <left>
        <color indexed="63"/>
      </left>
      <right>
        <color indexed="63"/>
      </right>
      <top>
        <color indexed="63"/>
      </top>
      <bottom style="medium">
        <color rgb="FF000000"/>
      </bottom>
    </border>
    <border>
      <left style="medium">
        <color rgb="FF000000"/>
      </left>
      <right style="medium">
        <color rgb="FF000000"/>
      </right>
      <top style="medium">
        <color rgb="FF000000"/>
      </top>
      <bottom>
        <color indexed="63"/>
      </bottom>
    </border>
    <border>
      <left style="medium"/>
      <right style="thin"/>
      <top>
        <color indexed="63"/>
      </top>
      <bottom style="thin"/>
    </border>
    <border>
      <left style="medium"/>
      <right style="thin"/>
      <top style="thin"/>
      <bottom style="thin"/>
    </border>
    <border>
      <left style="medium"/>
      <right style="thin"/>
      <top style="medium"/>
      <bottom style="thin"/>
    </border>
    <border>
      <left style="thin"/>
      <right style="thin"/>
      <top style="thin"/>
      <bottom style="double"/>
    </border>
    <border>
      <left style="thin"/>
      <right>
        <color indexed="63"/>
      </right>
      <top style="thin"/>
      <bottom style="double"/>
    </border>
    <border>
      <left style="thin"/>
      <right style="double"/>
      <top style="thin"/>
      <bottom style="double"/>
    </border>
    <border>
      <left style="double"/>
      <right/>
      <top style="thin"/>
      <bottom/>
    </border>
    <border>
      <left style="double"/>
      <right/>
      <top/>
      <bottom style="thin"/>
    </border>
    <border>
      <left style="double"/>
      <right style="thin"/>
      <top/>
      <bottom/>
    </border>
    <border>
      <left/>
      <right style="double"/>
      <top/>
      <bottom style="thin"/>
    </border>
    <border>
      <left style="thin"/>
      <right style="thin"/>
      <top style="double"/>
      <bottom style="thin"/>
    </border>
    <border>
      <left style="thin"/>
      <right style="double"/>
      <top style="double"/>
      <bottom style="thin"/>
    </border>
    <border>
      <left style="double"/>
      <right/>
      <top style="double"/>
      <bottom/>
    </border>
    <border>
      <left/>
      <right/>
      <top style="double"/>
      <bottom/>
    </border>
    <border>
      <left style="thin"/>
      <right>
        <color indexed="63"/>
      </right>
      <top style="double"/>
      <bottom style="thin"/>
    </border>
    <border>
      <left>
        <color indexed="63"/>
      </left>
      <right style="thin"/>
      <top style="double"/>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27"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98" fillId="0" borderId="0" applyNumberFormat="0" applyFill="0" applyBorder="0">
      <alignment horizontal="right" vertical="center"/>
      <protection/>
    </xf>
    <xf numFmtId="0" fontId="1" fillId="28" borderId="2" applyNumberFormat="0" applyFont="0" applyAlignment="0" applyProtection="0"/>
    <xf numFmtId="0" fontId="99" fillId="0" borderId="3" applyNumberFormat="0" applyFill="0" applyAlignment="0" applyProtection="0"/>
    <xf numFmtId="0" fontId="100" fillId="29" borderId="0" applyNumberFormat="0" applyBorder="0" applyAlignment="0" applyProtection="0"/>
    <xf numFmtId="0" fontId="101" fillId="30" borderId="4" applyNumberFormat="0" applyAlignment="0" applyProtection="0"/>
    <xf numFmtId="0" fontId="10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30" borderId="9" applyNumberFormat="0" applyAlignment="0" applyProtection="0"/>
    <xf numFmtId="0" fontId="10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9" fillId="31" borderId="4" applyNumberFormat="0" applyAlignment="0" applyProtection="0"/>
    <xf numFmtId="0" fontId="3" fillId="0" borderId="0">
      <alignment/>
      <protection/>
    </xf>
    <xf numFmtId="0" fontId="110" fillId="0" borderId="0" applyNumberFormat="0" applyFill="0" applyBorder="0" applyAlignment="0" applyProtection="0"/>
    <xf numFmtId="0" fontId="111" fillId="32" borderId="0" applyNumberFormat="0" applyBorder="0" applyAlignment="0" applyProtection="0"/>
  </cellStyleXfs>
  <cellXfs count="378">
    <xf numFmtId="0" fontId="0" fillId="0" borderId="0" xfId="0" applyAlignment="1">
      <alignment vertical="center"/>
    </xf>
    <xf numFmtId="0" fontId="7" fillId="0" borderId="0" xfId="62" applyFont="1" applyAlignment="1" applyProtection="1">
      <alignment vertical="center"/>
      <protection/>
    </xf>
    <xf numFmtId="0" fontId="7" fillId="0" borderId="0" xfId="62" applyFont="1" applyFill="1" applyAlignment="1" applyProtection="1">
      <alignment vertical="center"/>
      <protection/>
    </xf>
    <xf numFmtId="0" fontId="7" fillId="33" borderId="0" xfId="62" applyFont="1" applyFill="1" applyAlignment="1" applyProtection="1">
      <alignment horizontal="center" vertical="center"/>
      <protection/>
    </xf>
    <xf numFmtId="0" fontId="7" fillId="34" borderId="0" xfId="62" applyFont="1" applyFill="1" applyAlignment="1" applyProtection="1">
      <alignment vertical="center"/>
      <protection/>
    </xf>
    <xf numFmtId="0" fontId="7" fillId="0" borderId="0" xfId="62" applyFont="1" applyAlignment="1" applyProtection="1">
      <alignment horizontal="center" vertical="center"/>
      <protection/>
    </xf>
    <xf numFmtId="0" fontId="7" fillId="0" borderId="0" xfId="62" applyFont="1" applyFill="1" applyBorder="1" applyAlignment="1" applyProtection="1">
      <alignment vertical="center"/>
      <protection/>
    </xf>
    <xf numFmtId="176" fontId="7" fillId="33" borderId="0" xfId="62" applyNumberFormat="1" applyFont="1" applyFill="1" applyAlignment="1" applyProtection="1">
      <alignment horizontal="center" vertical="center"/>
      <protection/>
    </xf>
    <xf numFmtId="0" fontId="7" fillId="35" borderId="0" xfId="62" applyFont="1" applyFill="1" applyBorder="1" applyAlignment="1" applyProtection="1">
      <alignment vertical="center" shrinkToFit="1"/>
      <protection/>
    </xf>
    <xf numFmtId="176" fontId="7" fillId="35" borderId="0" xfId="62" applyNumberFormat="1" applyFont="1" applyFill="1" applyBorder="1" applyAlignment="1" applyProtection="1">
      <alignment horizontal="center" vertical="center"/>
      <protection/>
    </xf>
    <xf numFmtId="0" fontId="7" fillId="35" borderId="0" xfId="62" applyFont="1" applyFill="1" applyBorder="1" applyAlignment="1" applyProtection="1">
      <alignment horizontal="center" vertical="center"/>
      <protection/>
    </xf>
    <xf numFmtId="0" fontId="7" fillId="35" borderId="0" xfId="62" applyFont="1" applyFill="1" applyBorder="1" applyAlignment="1" applyProtection="1">
      <alignment vertical="center"/>
      <protection/>
    </xf>
    <xf numFmtId="0" fontId="7" fillId="35" borderId="10" xfId="62" applyFont="1" applyFill="1" applyBorder="1" applyAlignment="1" applyProtection="1">
      <alignment vertical="center"/>
      <protection/>
    </xf>
    <xf numFmtId="0" fontId="7" fillId="36" borderId="11" xfId="62" applyFont="1" applyFill="1" applyBorder="1" applyAlignment="1" applyProtection="1">
      <alignment horizontal="center" vertical="center"/>
      <protection/>
    </xf>
    <xf numFmtId="176" fontId="7" fillId="37" borderId="11" xfId="62" applyNumberFormat="1" applyFont="1" applyFill="1" applyBorder="1" applyAlignment="1" applyProtection="1">
      <alignment horizontal="center" vertical="center"/>
      <protection locked="0"/>
    </xf>
    <xf numFmtId="176" fontId="7" fillId="33" borderId="0" xfId="62" applyNumberFormat="1" applyFont="1" applyFill="1" applyBorder="1" applyAlignment="1" applyProtection="1">
      <alignment horizontal="center" vertical="center"/>
      <protection/>
    </xf>
    <xf numFmtId="0" fontId="7" fillId="36" borderId="11" xfId="62" applyFont="1" applyFill="1" applyBorder="1" applyAlignment="1" applyProtection="1">
      <alignment vertical="center"/>
      <protection/>
    </xf>
    <xf numFmtId="0" fontId="7" fillId="36" borderId="11" xfId="62" applyFont="1" applyFill="1" applyBorder="1" applyAlignment="1" applyProtection="1">
      <alignment vertical="center" wrapText="1"/>
      <protection/>
    </xf>
    <xf numFmtId="0" fontId="7" fillId="36" borderId="11" xfId="62" applyFont="1" applyFill="1" applyBorder="1" applyAlignment="1" applyProtection="1">
      <alignment horizontal="left" vertical="center"/>
      <protection/>
    </xf>
    <xf numFmtId="0" fontId="22" fillId="36" borderId="11" xfId="62" applyFont="1" applyFill="1" applyBorder="1" applyAlignment="1" applyProtection="1">
      <alignment vertical="center" wrapText="1"/>
      <protection/>
    </xf>
    <xf numFmtId="0" fontId="3" fillId="33" borderId="0" xfId="62" applyFill="1" applyAlignment="1" applyProtection="1">
      <alignment horizontal="center" vertical="center"/>
      <protection/>
    </xf>
    <xf numFmtId="0" fontId="7" fillId="36" borderId="12" xfId="62" applyFont="1" applyFill="1" applyBorder="1" applyAlignment="1" applyProtection="1">
      <alignment horizontal="center" vertical="center"/>
      <protection/>
    </xf>
    <xf numFmtId="0" fontId="7" fillId="35" borderId="0" xfId="62" applyFont="1" applyFill="1" applyBorder="1" applyAlignment="1" applyProtection="1">
      <alignment vertical="center" wrapText="1"/>
      <protection/>
    </xf>
    <xf numFmtId="0" fontId="7" fillId="36" borderId="11" xfId="62" applyFont="1" applyFill="1" applyBorder="1" applyAlignment="1" applyProtection="1">
      <alignment vertical="center" shrinkToFit="1"/>
      <protection/>
    </xf>
    <xf numFmtId="0" fontId="7" fillId="0" borderId="0" xfId="62" applyFont="1" applyBorder="1" applyAlignment="1" applyProtection="1">
      <alignment vertical="center"/>
      <protection/>
    </xf>
    <xf numFmtId="0" fontId="3" fillId="38" borderId="11" xfId="62" applyFill="1" applyBorder="1">
      <alignment/>
      <protection/>
    </xf>
    <xf numFmtId="0" fontId="3" fillId="0" borderId="0" xfId="62">
      <alignment/>
      <protection/>
    </xf>
    <xf numFmtId="0" fontId="3" fillId="0" borderId="11" xfId="62" applyBorder="1">
      <alignment/>
      <protection/>
    </xf>
    <xf numFmtId="0" fontId="7" fillId="33" borderId="13" xfId="62" applyFont="1" applyFill="1" applyBorder="1" applyAlignment="1" applyProtection="1">
      <alignment horizontal="center" vertical="center"/>
      <protection/>
    </xf>
    <xf numFmtId="0" fontId="7" fillId="33" borderId="14" xfId="62" applyFont="1" applyFill="1" applyBorder="1" applyAlignment="1" applyProtection="1">
      <alignment horizontal="center" vertical="center"/>
      <protection/>
    </xf>
    <xf numFmtId="0" fontId="7" fillId="33" borderId="15" xfId="62" applyFont="1" applyFill="1" applyBorder="1" applyAlignment="1" applyProtection="1">
      <alignment horizontal="center" vertical="center"/>
      <protection/>
    </xf>
    <xf numFmtId="0" fontId="12" fillId="0" borderId="0" xfId="62" applyFont="1" applyAlignment="1" applyProtection="1">
      <alignment vertical="center"/>
      <protection/>
    </xf>
    <xf numFmtId="0" fontId="13" fillId="0" borderId="0" xfId="62" applyFont="1" applyAlignment="1" applyProtection="1">
      <alignment vertical="center"/>
      <protection/>
    </xf>
    <xf numFmtId="179" fontId="7" fillId="37" borderId="12" xfId="62" applyNumberFormat="1" applyFont="1" applyFill="1" applyBorder="1" applyAlignment="1" applyProtection="1">
      <alignment horizontal="center" vertical="center"/>
      <protection locked="0"/>
    </xf>
    <xf numFmtId="177" fontId="7" fillId="37" borderId="12" xfId="62" applyNumberFormat="1" applyFont="1" applyFill="1" applyBorder="1" applyAlignment="1" applyProtection="1">
      <alignment vertical="center" wrapText="1"/>
      <protection locked="0"/>
    </xf>
    <xf numFmtId="177" fontId="7" fillId="37" borderId="11" xfId="62" applyNumberFormat="1" applyFont="1" applyFill="1" applyBorder="1" applyAlignment="1" applyProtection="1">
      <alignment vertical="center" shrinkToFit="1"/>
      <protection locked="0"/>
    </xf>
    <xf numFmtId="177" fontId="7" fillId="37" borderId="16" xfId="62" applyNumberFormat="1" applyFont="1" applyFill="1" applyBorder="1" applyAlignment="1" applyProtection="1">
      <alignment vertical="center" wrapText="1"/>
      <protection locked="0"/>
    </xf>
    <xf numFmtId="177" fontId="7" fillId="37" borderId="11" xfId="62" applyNumberFormat="1" applyFont="1" applyFill="1" applyBorder="1" applyAlignment="1" applyProtection="1">
      <alignment horizontal="center" vertical="center"/>
      <protection locked="0"/>
    </xf>
    <xf numFmtId="3" fontId="7" fillId="37" borderId="11" xfId="62" applyNumberFormat="1" applyFont="1" applyFill="1" applyBorder="1" applyAlignment="1" applyProtection="1">
      <alignment vertical="center"/>
      <protection locked="0"/>
    </xf>
    <xf numFmtId="177" fontId="7" fillId="37" borderId="11" xfId="62" applyNumberFormat="1" applyFont="1" applyFill="1" applyBorder="1" applyAlignment="1" applyProtection="1">
      <alignment horizontal="right" vertical="center"/>
      <protection locked="0"/>
    </xf>
    <xf numFmtId="0" fontId="15" fillId="0" borderId="0" xfId="62" applyFont="1" applyAlignment="1" applyProtection="1">
      <alignment vertical="center"/>
      <protection/>
    </xf>
    <xf numFmtId="0" fontId="7" fillId="34" borderId="17" xfId="62" applyFont="1" applyFill="1" applyBorder="1" applyAlignment="1" applyProtection="1">
      <alignment vertical="center"/>
      <protection/>
    </xf>
    <xf numFmtId="0" fontId="7" fillId="34" borderId="16" xfId="62" applyFont="1" applyFill="1" applyBorder="1" applyAlignment="1" applyProtection="1">
      <alignment vertical="center"/>
      <protection/>
    </xf>
    <xf numFmtId="0" fontId="25" fillId="0" borderId="0" xfId="62" applyFont="1" applyAlignment="1" applyProtection="1">
      <alignment vertical="center"/>
      <protection/>
    </xf>
    <xf numFmtId="181" fontId="7" fillId="37" borderId="11" xfId="62" applyNumberFormat="1" applyFont="1" applyFill="1" applyBorder="1" applyAlignment="1" applyProtection="1">
      <alignment horizontal="center" vertical="center"/>
      <protection locked="0"/>
    </xf>
    <xf numFmtId="0" fontId="98" fillId="0" borderId="0" xfId="44" applyAlignment="1" applyProtection="1">
      <alignment vertical="center"/>
      <protection/>
    </xf>
    <xf numFmtId="0" fontId="12" fillId="0" borderId="0" xfId="62" applyFont="1" applyBorder="1" applyAlignment="1" applyProtection="1">
      <alignment vertical="center"/>
      <protection/>
    </xf>
    <xf numFmtId="0" fontId="19" fillId="0" borderId="0" xfId="62" applyFont="1" applyBorder="1" applyAlignment="1" applyProtection="1">
      <alignment vertical="center"/>
      <protection/>
    </xf>
    <xf numFmtId="0" fontId="15" fillId="0" borderId="0" xfId="62" applyFont="1" applyBorder="1" applyAlignment="1" applyProtection="1">
      <alignment horizontal="right" vertical="center"/>
      <protection/>
    </xf>
    <xf numFmtId="0" fontId="7" fillId="0" borderId="18" xfId="62" applyFont="1" applyBorder="1" applyAlignment="1" applyProtection="1">
      <alignment vertical="center"/>
      <protection/>
    </xf>
    <xf numFmtId="0" fontId="7" fillId="0" borderId="19" xfId="62" applyFont="1" applyBorder="1" applyAlignment="1" applyProtection="1">
      <alignment vertical="center"/>
      <protection/>
    </xf>
    <xf numFmtId="0" fontId="24" fillId="0" borderId="19" xfId="62" applyFont="1" applyBorder="1" applyAlignment="1" applyProtection="1">
      <alignment vertical="center"/>
      <protection/>
    </xf>
    <xf numFmtId="0" fontId="7" fillId="0" borderId="20" xfId="62" applyFont="1" applyBorder="1" applyAlignment="1" applyProtection="1">
      <alignment vertical="center"/>
      <protection/>
    </xf>
    <xf numFmtId="0" fontId="7" fillId="0" borderId="21" xfId="62" applyFont="1" applyBorder="1" applyAlignment="1" applyProtection="1">
      <alignment vertical="center"/>
      <protection/>
    </xf>
    <xf numFmtId="0" fontId="7" fillId="0" borderId="22" xfId="62" applyFont="1" applyBorder="1" applyAlignment="1" applyProtection="1">
      <alignment vertical="center"/>
      <protection/>
    </xf>
    <xf numFmtId="0" fontId="7" fillId="0" borderId="23" xfId="62" applyFont="1" applyBorder="1" applyAlignment="1" applyProtection="1">
      <alignment vertical="center"/>
      <protection/>
    </xf>
    <xf numFmtId="0" fontId="7" fillId="0" borderId="24" xfId="62" applyFont="1" applyBorder="1" applyAlignment="1" applyProtection="1">
      <alignment vertical="center"/>
      <protection/>
    </xf>
    <xf numFmtId="0" fontId="7" fillId="0" borderId="25" xfId="62" applyFont="1" applyBorder="1" applyAlignment="1" applyProtection="1">
      <alignment vertical="center"/>
      <protection/>
    </xf>
    <xf numFmtId="0" fontId="12" fillId="0" borderId="0" xfId="62" applyFont="1" applyAlignment="1" applyProtection="1">
      <alignment horizontal="center" vertical="center"/>
      <protection/>
    </xf>
    <xf numFmtId="49" fontId="23" fillId="37" borderId="26" xfId="62" applyNumberFormat="1" applyFont="1" applyFill="1" applyBorder="1" applyAlignment="1" applyProtection="1">
      <alignment horizontal="left" vertical="center" wrapText="1"/>
      <protection locked="0"/>
    </xf>
    <xf numFmtId="0" fontId="22" fillId="36" borderId="12" xfId="62" applyFont="1" applyFill="1" applyBorder="1" applyAlignment="1" applyProtection="1">
      <alignment vertical="center" wrapText="1"/>
      <protection/>
    </xf>
    <xf numFmtId="0" fontId="23" fillId="36" borderId="26" xfId="62" applyFont="1" applyFill="1" applyBorder="1" applyAlignment="1" applyProtection="1">
      <alignment horizontal="center" vertical="center" wrapText="1"/>
      <protection/>
    </xf>
    <xf numFmtId="0" fontId="3" fillId="0" borderId="11" xfId="62" applyFont="1" applyBorder="1">
      <alignment/>
      <protection/>
    </xf>
    <xf numFmtId="0" fontId="7" fillId="36" borderId="12" xfId="62" applyFont="1" applyFill="1" applyBorder="1" applyAlignment="1" applyProtection="1">
      <alignment horizontal="center" vertical="center" shrinkToFit="1"/>
      <protection/>
    </xf>
    <xf numFmtId="0" fontId="7" fillId="35" borderId="15" xfId="62" applyFont="1" applyFill="1" applyBorder="1" applyAlignment="1" applyProtection="1">
      <alignment vertical="center" shrinkToFit="1"/>
      <protection/>
    </xf>
    <xf numFmtId="0" fontId="7" fillId="36" borderId="15" xfId="62" applyFont="1" applyFill="1" applyBorder="1" applyAlignment="1" applyProtection="1">
      <alignment vertical="center"/>
      <protection/>
    </xf>
    <xf numFmtId="0" fontId="7" fillId="35" borderId="16" xfId="62" applyFont="1" applyFill="1" applyBorder="1" applyAlignment="1" applyProtection="1">
      <alignment vertical="center" shrinkToFit="1"/>
      <protection/>
    </xf>
    <xf numFmtId="0" fontId="7" fillId="35" borderId="11" xfId="62" applyFont="1" applyFill="1" applyBorder="1" applyAlignment="1" applyProtection="1">
      <alignment vertical="center" shrinkToFit="1"/>
      <protection/>
    </xf>
    <xf numFmtId="0" fontId="23" fillId="35" borderId="11" xfId="62" applyFont="1" applyFill="1" applyBorder="1" applyAlignment="1" applyProtection="1">
      <alignment vertical="center" wrapText="1"/>
      <protection/>
    </xf>
    <xf numFmtId="0" fontId="26" fillId="0" borderId="0" xfId="62" applyFont="1" applyAlignment="1" applyProtection="1">
      <alignment vertical="center"/>
      <protection/>
    </xf>
    <xf numFmtId="0" fontId="26" fillId="0" borderId="27" xfId="62" applyFont="1" applyBorder="1" applyAlignment="1" applyProtection="1">
      <alignment vertical="center"/>
      <protection/>
    </xf>
    <xf numFmtId="0" fontId="26" fillId="0" borderId="10" xfId="62" applyFont="1" applyBorder="1" applyAlignment="1" applyProtection="1">
      <alignment vertical="center"/>
      <protection/>
    </xf>
    <xf numFmtId="0" fontId="28" fillId="0" borderId="27" xfId="62" applyFont="1" applyBorder="1" applyAlignment="1" applyProtection="1">
      <alignment vertical="center"/>
      <protection/>
    </xf>
    <xf numFmtId="0" fontId="28" fillId="0" borderId="0" xfId="62" applyFont="1" applyBorder="1" applyAlignment="1" applyProtection="1">
      <alignment vertical="center"/>
      <protection/>
    </xf>
    <xf numFmtId="0" fontId="26" fillId="0" borderId="0" xfId="62" applyFont="1" applyBorder="1" applyAlignment="1" applyProtection="1">
      <alignment vertical="center"/>
      <protection/>
    </xf>
    <xf numFmtId="0" fontId="26" fillId="0" borderId="28" xfId="62" applyFont="1" applyBorder="1" applyAlignment="1" applyProtection="1">
      <alignment vertical="center"/>
      <protection/>
    </xf>
    <xf numFmtId="0" fontId="30" fillId="0" borderId="0" xfId="62" applyFont="1" applyAlignment="1" applyProtection="1">
      <alignment vertical="center"/>
      <protection/>
    </xf>
    <xf numFmtId="0" fontId="30" fillId="0" borderId="27" xfId="62" applyFont="1" applyBorder="1" applyAlignment="1" applyProtection="1">
      <alignment vertical="center"/>
      <protection/>
    </xf>
    <xf numFmtId="0" fontId="30" fillId="0" borderId="10" xfId="62" applyFont="1" applyBorder="1" applyAlignment="1" applyProtection="1">
      <alignment vertical="center"/>
      <protection/>
    </xf>
    <xf numFmtId="0" fontId="31" fillId="0" borderId="27" xfId="62" applyFont="1" applyBorder="1" applyAlignment="1" applyProtection="1">
      <alignment vertical="center"/>
      <protection/>
    </xf>
    <xf numFmtId="0" fontId="31" fillId="0" borderId="0" xfId="62" applyFont="1" applyBorder="1" applyAlignment="1" applyProtection="1">
      <alignment vertical="center"/>
      <protection/>
    </xf>
    <xf numFmtId="0" fontId="30" fillId="0" borderId="0" xfId="62" applyFont="1" applyBorder="1" applyAlignment="1" applyProtection="1">
      <alignment vertical="center"/>
      <protection/>
    </xf>
    <xf numFmtId="178" fontId="30" fillId="0" borderId="0" xfId="62" applyNumberFormat="1" applyFont="1" applyBorder="1" applyAlignment="1" applyProtection="1">
      <alignment horizontal="left" vertical="center"/>
      <protection/>
    </xf>
    <xf numFmtId="0" fontId="30" fillId="0" borderId="0" xfId="62" applyFont="1" applyBorder="1" applyAlignment="1" applyProtection="1">
      <alignment horizontal="center" vertical="center"/>
      <protection/>
    </xf>
    <xf numFmtId="0" fontId="30" fillId="0" borderId="28" xfId="62" applyFont="1" applyBorder="1" applyAlignment="1" applyProtection="1">
      <alignment vertical="center"/>
      <protection/>
    </xf>
    <xf numFmtId="9" fontId="29" fillId="0" borderId="0" xfId="43" applyFont="1" applyBorder="1" applyAlignment="1" applyProtection="1">
      <alignment vertical="top" wrapText="1"/>
      <protection/>
    </xf>
    <xf numFmtId="0" fontId="112" fillId="0" borderId="0" xfId="0" applyFont="1" applyAlignment="1">
      <alignment vertical="center"/>
    </xf>
    <xf numFmtId="0" fontId="113" fillId="0" borderId="0" xfId="0" applyFont="1" applyAlignment="1">
      <alignment vertical="center"/>
    </xf>
    <xf numFmtId="0" fontId="112" fillId="0" borderId="29" xfId="0" applyFont="1" applyBorder="1" applyAlignment="1">
      <alignment vertical="center" wrapText="1"/>
    </xf>
    <xf numFmtId="0" fontId="112" fillId="0" borderId="30" xfId="0" applyFont="1" applyBorder="1" applyAlignment="1">
      <alignment vertical="center" wrapText="1"/>
    </xf>
    <xf numFmtId="0" fontId="112" fillId="0" borderId="31" xfId="0" applyFont="1" applyBorder="1" applyAlignment="1">
      <alignment vertical="center" wrapText="1"/>
    </xf>
    <xf numFmtId="0" fontId="112" fillId="39" borderId="32" xfId="0" applyFont="1" applyFill="1" applyBorder="1" applyAlignment="1">
      <alignment horizontal="center" vertical="center"/>
    </xf>
    <xf numFmtId="0" fontId="112" fillId="39" borderId="33" xfId="0" applyFont="1" applyFill="1" applyBorder="1" applyAlignment="1">
      <alignment horizontal="center" vertical="center"/>
    </xf>
    <xf numFmtId="0" fontId="112" fillId="0" borderId="34" xfId="0" applyFont="1" applyBorder="1" applyAlignment="1">
      <alignment vertical="center" wrapText="1"/>
    </xf>
    <xf numFmtId="0" fontId="0" fillId="0" borderId="0" xfId="0" applyAlignment="1">
      <alignment/>
    </xf>
    <xf numFmtId="179" fontId="0" fillId="0" borderId="0" xfId="0" applyNumberFormat="1" applyAlignment="1">
      <alignment/>
    </xf>
    <xf numFmtId="0" fontId="30" fillId="0" borderId="0" xfId="62" applyFont="1" applyFill="1" applyBorder="1" applyAlignment="1" applyProtection="1">
      <alignment vertical="center"/>
      <protection/>
    </xf>
    <xf numFmtId="0" fontId="30" fillId="0" borderId="0" xfId="62" applyFont="1" applyBorder="1" applyAlignment="1" applyProtection="1">
      <alignment vertical="center" wrapText="1"/>
      <protection/>
    </xf>
    <xf numFmtId="0" fontId="30" fillId="0" borderId="35" xfId="62" applyFont="1" applyBorder="1" applyAlignment="1" applyProtection="1">
      <alignment vertical="center" wrapText="1"/>
      <protection/>
    </xf>
    <xf numFmtId="0" fontId="26" fillId="0" borderId="27" xfId="62" applyFont="1" applyFill="1" applyBorder="1" applyAlignment="1">
      <alignment horizontal="left" vertical="center"/>
      <protection/>
    </xf>
    <xf numFmtId="0" fontId="26" fillId="0" borderId="0" xfId="62" applyFont="1" applyFill="1" applyBorder="1" applyAlignment="1">
      <alignment horizontal="left" vertical="center"/>
      <protection/>
    </xf>
    <xf numFmtId="0" fontId="26" fillId="0" borderId="11" xfId="62" applyFont="1" applyFill="1" applyBorder="1" applyAlignment="1" applyProtection="1">
      <alignment horizontal="right" vertical="center" indent="1" shrinkToFit="1"/>
      <protection/>
    </xf>
    <xf numFmtId="0" fontId="26" fillId="0" borderId="11" xfId="62" applyFont="1" applyFill="1" applyBorder="1" applyAlignment="1" applyProtection="1">
      <alignment horizontal="center" vertical="center" shrinkToFit="1"/>
      <protection/>
    </xf>
    <xf numFmtId="0" fontId="7" fillId="33" borderId="36" xfId="62" applyFont="1" applyFill="1" applyBorder="1" applyAlignment="1" applyProtection="1">
      <alignment vertical="center" wrapText="1"/>
      <protection/>
    </xf>
    <xf numFmtId="0" fontId="7" fillId="33" borderId="13" xfId="62" applyFont="1" applyFill="1" applyBorder="1" applyAlignment="1" applyProtection="1">
      <alignment vertical="center" wrapText="1"/>
      <protection/>
    </xf>
    <xf numFmtId="0" fontId="7" fillId="40" borderId="13" xfId="62" applyFont="1" applyFill="1" applyBorder="1" applyAlignment="1" applyProtection="1">
      <alignment vertical="center" wrapText="1"/>
      <protection/>
    </xf>
    <xf numFmtId="0" fontId="26" fillId="0" borderId="37" xfId="62" applyFont="1" applyFill="1" applyBorder="1" applyAlignment="1" applyProtection="1">
      <alignment horizontal="center" vertical="center" shrinkToFit="1"/>
      <protection/>
    </xf>
    <xf numFmtId="0" fontId="26" fillId="0" borderId="37" xfId="62" applyFont="1" applyFill="1" applyBorder="1" applyAlignment="1" applyProtection="1">
      <alignment horizontal="right" vertical="center" indent="1" shrinkToFit="1"/>
      <protection/>
    </xf>
    <xf numFmtId="0" fontId="30" fillId="0" borderId="0" xfId="62" applyFont="1" applyFill="1" applyAlignment="1" applyProtection="1">
      <alignment vertical="center"/>
      <protection/>
    </xf>
    <xf numFmtId="0" fontId="30" fillId="0" borderId="0" xfId="62" applyFont="1" applyFill="1" applyBorder="1" applyAlignment="1" applyProtection="1">
      <alignment horizontal="left" vertical="center"/>
      <protection/>
    </xf>
    <xf numFmtId="0" fontId="114" fillId="0" borderId="0" xfId="62" applyFont="1" applyBorder="1" applyAlignment="1" applyProtection="1">
      <alignment vertical="center"/>
      <protection/>
    </xf>
    <xf numFmtId="176" fontId="30" fillId="0" borderId="0" xfId="62" applyNumberFormat="1" applyFont="1" applyBorder="1" applyAlignment="1" applyProtection="1">
      <alignment horizontal="center" vertical="center"/>
      <protection/>
    </xf>
    <xf numFmtId="181" fontId="7" fillId="37" borderId="26" xfId="62" applyNumberFormat="1" applyFont="1" applyFill="1" applyBorder="1" applyAlignment="1" applyProtection="1">
      <alignment horizontal="center" vertical="center"/>
      <protection locked="0"/>
    </xf>
    <xf numFmtId="0" fontId="7" fillId="36" borderId="26" xfId="62" applyFont="1" applyFill="1" applyBorder="1" applyAlignment="1" applyProtection="1">
      <alignment horizontal="center" vertical="center"/>
      <protection/>
    </xf>
    <xf numFmtId="0" fontId="115" fillId="41" borderId="11" xfId="0" applyFont="1" applyFill="1" applyBorder="1" applyAlignment="1">
      <alignment horizontal="center" vertical="center" wrapText="1"/>
    </xf>
    <xf numFmtId="0" fontId="116" fillId="42" borderId="11" xfId="0" applyFont="1" applyFill="1" applyBorder="1" applyAlignment="1">
      <alignment horizontal="center" vertical="center" wrapText="1"/>
    </xf>
    <xf numFmtId="179" fontId="115" fillId="41" borderId="11" xfId="0" applyNumberFormat="1" applyFont="1" applyFill="1" applyBorder="1" applyAlignment="1">
      <alignment horizontal="center" vertical="center" wrapText="1"/>
    </xf>
    <xf numFmtId="0" fontId="117" fillId="0" borderId="0" xfId="0" applyFont="1" applyAlignment="1">
      <alignment vertical="center" wrapText="1"/>
    </xf>
    <xf numFmtId="179" fontId="118" fillId="0" borderId="11" xfId="0" applyNumberFormat="1" applyFont="1" applyBorder="1" applyAlignment="1">
      <alignment horizontal="center" vertical="center" wrapText="1"/>
    </xf>
    <xf numFmtId="0" fontId="118" fillId="0" borderId="11" xfId="0" applyFont="1" applyBorder="1" applyAlignment="1">
      <alignment vertical="center" wrapText="1"/>
    </xf>
    <xf numFmtId="179" fontId="118" fillId="0" borderId="11" xfId="0" applyNumberFormat="1" applyFont="1" applyFill="1" applyBorder="1" applyAlignment="1">
      <alignment horizontal="center" vertical="center" wrapText="1"/>
    </xf>
    <xf numFmtId="186" fontId="118" fillId="0" borderId="11" xfId="0" applyNumberFormat="1" applyFont="1" applyBorder="1" applyAlignment="1">
      <alignment horizontal="center" vertical="center" wrapText="1"/>
    </xf>
    <xf numFmtId="0" fontId="118" fillId="0" borderId="11" xfId="0" applyFont="1" applyBorder="1" applyAlignment="1">
      <alignment horizontal="center" vertical="center" wrapText="1"/>
    </xf>
    <xf numFmtId="20" fontId="118" fillId="0" borderId="11" xfId="0" applyNumberFormat="1" applyFont="1" applyBorder="1" applyAlignment="1">
      <alignment horizontal="center" vertical="center" wrapText="1"/>
    </xf>
    <xf numFmtId="0" fontId="117" fillId="0" borderId="11" xfId="0" applyFont="1" applyBorder="1" applyAlignment="1">
      <alignment horizontal="left" vertical="center" wrapText="1"/>
    </xf>
    <xf numFmtId="0" fontId="35" fillId="0" borderId="11" xfId="62" applyFont="1" applyFill="1" applyBorder="1" applyAlignment="1">
      <alignment vertical="center"/>
      <protection/>
    </xf>
    <xf numFmtId="0" fontId="117" fillId="0" borderId="11" xfId="0" applyFont="1" applyBorder="1" applyAlignment="1">
      <alignment horizontal="center" vertical="center"/>
    </xf>
    <xf numFmtId="0" fontId="117" fillId="0" borderId="0" xfId="0" applyFont="1" applyAlignment="1">
      <alignment/>
    </xf>
    <xf numFmtId="0" fontId="30" fillId="0" borderId="10" xfId="62" applyNumberFormat="1" applyFont="1" applyBorder="1" applyAlignment="1" applyProtection="1">
      <alignment vertical="center" shrinkToFit="1"/>
      <protection/>
    </xf>
    <xf numFmtId="0" fontId="34" fillId="0" borderId="10" xfId="62" applyFont="1" applyBorder="1" applyAlignment="1" applyProtection="1">
      <alignment vertical="top" wrapText="1"/>
      <protection/>
    </xf>
    <xf numFmtId="0" fontId="30" fillId="0" borderId="10" xfId="62" applyFont="1" applyBorder="1" applyAlignment="1" applyProtection="1">
      <alignment vertical="top" wrapText="1"/>
      <protection/>
    </xf>
    <xf numFmtId="0" fontId="30" fillId="0" borderId="10" xfId="62" applyFont="1" applyBorder="1" applyAlignment="1" applyProtection="1">
      <alignment vertical="center" shrinkToFit="1"/>
      <protection/>
    </xf>
    <xf numFmtId="0" fontId="32" fillId="0" borderId="10" xfId="62" applyFont="1" applyBorder="1" applyAlignment="1" applyProtection="1">
      <alignment vertical="top" wrapText="1"/>
      <protection/>
    </xf>
    <xf numFmtId="188" fontId="118" fillId="0" borderId="11" xfId="0" applyNumberFormat="1" applyFont="1" applyFill="1" applyBorder="1" applyAlignment="1">
      <alignment horizontal="center" vertical="center" wrapText="1"/>
    </xf>
    <xf numFmtId="0" fontId="32" fillId="0" borderId="0" xfId="62" applyFont="1" applyBorder="1" applyAlignment="1" applyProtection="1">
      <alignment vertical="center"/>
      <protection/>
    </xf>
    <xf numFmtId="0" fontId="32" fillId="0" borderId="10" xfId="62" applyFont="1" applyBorder="1" applyAlignment="1" applyProtection="1">
      <alignment vertical="center" shrinkToFit="1"/>
      <protection/>
    </xf>
    <xf numFmtId="0" fontId="32" fillId="0" borderId="0" xfId="62" applyFont="1" applyBorder="1" applyAlignment="1" applyProtection="1">
      <alignment vertical="center" wrapText="1"/>
      <protection/>
    </xf>
    <xf numFmtId="0" fontId="32" fillId="0" borderId="35" xfId="62" applyFont="1" applyBorder="1" applyAlignment="1" applyProtection="1">
      <alignment vertical="center" wrapText="1"/>
      <protection/>
    </xf>
    <xf numFmtId="0" fontId="32" fillId="0" borderId="38" xfId="62" applyFont="1" applyBorder="1" applyAlignment="1" applyProtection="1">
      <alignment vertical="top" wrapText="1"/>
      <protection/>
    </xf>
    <xf numFmtId="49" fontId="23" fillId="0" borderId="26" xfId="62" applyNumberFormat="1" applyFont="1" applyFill="1" applyBorder="1" applyAlignment="1" applyProtection="1">
      <alignment horizontal="left" vertical="center" wrapText="1"/>
      <protection/>
    </xf>
    <xf numFmtId="49" fontId="23" fillId="0" borderId="36" xfId="62" applyNumberFormat="1" applyFont="1" applyFill="1" applyBorder="1" applyAlignment="1" applyProtection="1">
      <alignment horizontal="left" vertical="center" wrapText="1"/>
      <protection/>
    </xf>
    <xf numFmtId="49" fontId="23" fillId="0" borderId="39" xfId="62" applyNumberFormat="1" applyFont="1" applyFill="1" applyBorder="1" applyAlignment="1" applyProtection="1">
      <alignment horizontal="left" vertical="center" wrapText="1"/>
      <protection/>
    </xf>
    <xf numFmtId="49" fontId="23" fillId="0" borderId="40" xfId="62" applyNumberFormat="1" applyFont="1" applyFill="1" applyBorder="1" applyAlignment="1" applyProtection="1">
      <alignment horizontal="left" vertical="center" wrapText="1"/>
      <protection/>
    </xf>
    <xf numFmtId="49" fontId="23" fillId="0" borderId="36" xfId="62" applyNumberFormat="1" applyFont="1" applyFill="1" applyBorder="1" applyAlignment="1" applyProtection="1">
      <alignment horizontal="left" vertical="center"/>
      <protection/>
    </xf>
    <xf numFmtId="49" fontId="23" fillId="0" borderId="17" xfId="62" applyNumberFormat="1" applyFont="1" applyFill="1" applyBorder="1" applyAlignment="1" applyProtection="1">
      <alignment horizontal="left" vertical="center" wrapText="1"/>
      <protection/>
    </xf>
    <xf numFmtId="49" fontId="23" fillId="0" borderId="41" xfId="62" applyNumberFormat="1" applyFont="1" applyFill="1" applyBorder="1" applyAlignment="1" applyProtection="1">
      <alignment horizontal="left" vertical="center" wrapText="1"/>
      <protection/>
    </xf>
    <xf numFmtId="0" fontId="119" fillId="0" borderId="0" xfId="0" applyFont="1" applyAlignment="1">
      <alignment vertical="center"/>
    </xf>
    <xf numFmtId="0" fontId="112" fillId="0" borderId="42" xfId="0" applyFont="1" applyBorder="1" applyAlignment="1">
      <alignment vertical="center"/>
    </xf>
    <xf numFmtId="0" fontId="120" fillId="0" borderId="34" xfId="0" applyFont="1" applyBorder="1" applyAlignment="1">
      <alignment vertical="center"/>
    </xf>
    <xf numFmtId="0" fontId="112" fillId="0" borderId="0" xfId="0" applyFont="1" applyAlignment="1">
      <alignment horizontal="right" vertical="center"/>
    </xf>
    <xf numFmtId="0" fontId="112" fillId="0" borderId="30" xfId="0" applyFont="1" applyBorder="1" applyAlignment="1" applyProtection="1">
      <alignment vertical="center"/>
      <protection locked="0"/>
    </xf>
    <xf numFmtId="0" fontId="7" fillId="36" borderId="12" xfId="62" applyFont="1" applyFill="1" applyBorder="1" applyAlignment="1" applyProtection="1">
      <alignment horizontal="center" vertical="center" wrapText="1"/>
      <protection/>
    </xf>
    <xf numFmtId="0" fontId="7" fillId="36" borderId="12" xfId="62" applyFont="1" applyFill="1" applyBorder="1" applyAlignment="1" applyProtection="1">
      <alignment horizontal="left" vertical="center" wrapText="1"/>
      <protection/>
    </xf>
    <xf numFmtId="0" fontId="9" fillId="36" borderId="11" xfId="62" applyFont="1" applyFill="1" applyBorder="1" applyAlignment="1" applyProtection="1">
      <alignment horizontal="center" vertical="center" shrinkToFit="1"/>
      <protection/>
    </xf>
    <xf numFmtId="177" fontId="7" fillId="37" borderId="12" xfId="62" applyNumberFormat="1" applyFont="1" applyFill="1" applyBorder="1" applyAlignment="1" applyProtection="1">
      <alignment vertical="center" shrinkToFit="1"/>
      <protection locked="0"/>
    </xf>
    <xf numFmtId="176" fontId="7" fillId="36" borderId="12" xfId="62" applyNumberFormat="1" applyFont="1" applyFill="1" applyBorder="1" applyAlignment="1" applyProtection="1">
      <alignment horizontal="left" vertical="center"/>
      <protection/>
    </xf>
    <xf numFmtId="0" fontId="9" fillId="0" borderId="0" xfId="62" applyFont="1" applyFill="1" applyBorder="1" applyAlignment="1" applyProtection="1">
      <alignment vertical="center"/>
      <protection/>
    </xf>
    <xf numFmtId="0" fontId="7" fillId="37" borderId="11" xfId="62" applyFont="1" applyFill="1" applyBorder="1" applyAlignment="1" applyProtection="1">
      <alignment vertical="center"/>
      <protection locked="0"/>
    </xf>
    <xf numFmtId="0" fontId="9" fillId="36" borderId="11" xfId="62" applyFont="1" applyFill="1" applyBorder="1" applyAlignment="1" applyProtection="1">
      <alignment vertical="center"/>
      <protection/>
    </xf>
    <xf numFmtId="0" fontId="7" fillId="0" borderId="11" xfId="62" applyFont="1" applyFill="1" applyBorder="1" applyAlignment="1" applyProtection="1">
      <alignment vertical="center"/>
      <protection/>
    </xf>
    <xf numFmtId="49" fontId="23" fillId="43" borderId="15" xfId="62" applyNumberFormat="1" applyFont="1" applyFill="1" applyBorder="1" applyAlignment="1" applyProtection="1">
      <alignment vertical="center" wrapText="1"/>
      <protection/>
    </xf>
    <xf numFmtId="49" fontId="23" fillId="43" borderId="17" xfId="62" applyNumberFormat="1" applyFont="1" applyFill="1" applyBorder="1" applyAlignment="1" applyProtection="1">
      <alignment vertical="center" wrapText="1"/>
      <protection/>
    </xf>
    <xf numFmtId="0" fontId="32" fillId="0" borderId="35" xfId="62" applyFont="1" applyBorder="1" applyAlignment="1" applyProtection="1">
      <alignment vertical="top" wrapText="1"/>
      <protection/>
    </xf>
    <xf numFmtId="49" fontId="23" fillId="44" borderId="41" xfId="62" applyNumberFormat="1" applyFont="1" applyFill="1" applyBorder="1" applyAlignment="1" applyProtection="1">
      <alignment horizontal="left" vertical="center" wrapText="1"/>
      <protection/>
    </xf>
    <xf numFmtId="0" fontId="3" fillId="0" borderId="36" xfId="62" applyBorder="1">
      <alignment/>
      <protection/>
    </xf>
    <xf numFmtId="0" fontId="3" fillId="0" borderId="39" xfId="62" applyBorder="1">
      <alignment/>
      <protection/>
    </xf>
    <xf numFmtId="0" fontId="3" fillId="0" borderId="43" xfId="62" applyBorder="1">
      <alignment/>
      <protection/>
    </xf>
    <xf numFmtId="0" fontId="3" fillId="0" borderId="13" xfId="62" applyBorder="1">
      <alignment/>
      <protection/>
    </xf>
    <xf numFmtId="0" fontId="3" fillId="0" borderId="0" xfId="62" applyBorder="1">
      <alignment/>
      <protection/>
    </xf>
    <xf numFmtId="0" fontId="3" fillId="0" borderId="44" xfId="62" applyBorder="1">
      <alignment/>
      <protection/>
    </xf>
    <xf numFmtId="0" fontId="3" fillId="0" borderId="14" xfId="62" applyBorder="1">
      <alignment/>
      <protection/>
    </xf>
    <xf numFmtId="0" fontId="3" fillId="0" borderId="45" xfId="62" applyBorder="1">
      <alignment/>
      <protection/>
    </xf>
    <xf numFmtId="0" fontId="3" fillId="0" borderId="46" xfId="62" applyBorder="1">
      <alignment/>
      <protection/>
    </xf>
    <xf numFmtId="0" fontId="5" fillId="36" borderId="47" xfId="62" applyFont="1" applyFill="1" applyBorder="1" applyAlignment="1" applyProtection="1">
      <alignment horizontal="left" vertical="center"/>
      <protection/>
    </xf>
    <xf numFmtId="0" fontId="5" fillId="36" borderId="48" xfId="62" applyFont="1" applyFill="1" applyBorder="1" applyAlignment="1" applyProtection="1">
      <alignment vertical="center" wrapText="1"/>
      <protection/>
    </xf>
    <xf numFmtId="176" fontId="7" fillId="37" borderId="37" xfId="62" applyNumberFormat="1" applyFont="1" applyFill="1" applyBorder="1" applyAlignment="1" applyProtection="1">
      <alignment horizontal="center" vertical="center"/>
      <protection locked="0"/>
    </xf>
    <xf numFmtId="0" fontId="5" fillId="36" borderId="49" xfId="62" applyFont="1" applyFill="1" applyBorder="1" applyAlignment="1" applyProtection="1">
      <alignment horizontal="left" vertical="center"/>
      <protection/>
    </xf>
    <xf numFmtId="0" fontId="5" fillId="36" borderId="49" xfId="62" applyFont="1" applyFill="1" applyBorder="1" applyAlignment="1" applyProtection="1">
      <alignment horizontal="left" vertical="center" wrapText="1"/>
      <protection/>
    </xf>
    <xf numFmtId="0" fontId="7" fillId="36" borderId="49" xfId="62" applyFont="1" applyFill="1" applyBorder="1" applyAlignment="1" applyProtection="1">
      <alignment horizontal="left" vertical="top" wrapText="1"/>
      <protection/>
    </xf>
    <xf numFmtId="0" fontId="7" fillId="36" borderId="49" xfId="62" applyFont="1" applyFill="1" applyBorder="1" applyAlignment="1" applyProtection="1">
      <alignment horizontal="left" vertical="center" wrapText="1"/>
      <protection/>
    </xf>
    <xf numFmtId="0" fontId="7" fillId="0" borderId="49" xfId="62" applyFont="1" applyFill="1" applyBorder="1" applyAlignment="1" applyProtection="1">
      <alignment horizontal="left" vertical="center" wrapText="1"/>
      <protection/>
    </xf>
    <xf numFmtId="0" fontId="5" fillId="36" borderId="50" xfId="62" applyFont="1" applyFill="1" applyBorder="1" applyAlignment="1" applyProtection="1">
      <alignment vertical="center"/>
      <protection/>
    </xf>
    <xf numFmtId="0" fontId="5" fillId="36" borderId="50" xfId="62" applyFont="1" applyFill="1" applyBorder="1" applyAlignment="1" applyProtection="1">
      <alignment vertical="center" wrapText="1"/>
      <protection/>
    </xf>
    <xf numFmtId="0" fontId="8" fillId="36" borderId="49" xfId="62" applyFont="1" applyFill="1" applyBorder="1" applyAlignment="1" applyProtection="1">
      <alignment horizontal="left" vertical="center" wrapText="1"/>
      <protection/>
    </xf>
    <xf numFmtId="0" fontId="22" fillId="36" borderId="50" xfId="62" applyFont="1" applyFill="1" applyBorder="1" applyAlignment="1" applyProtection="1">
      <alignment vertical="center" wrapText="1"/>
      <protection/>
    </xf>
    <xf numFmtId="0" fontId="22" fillId="36" borderId="51" xfId="62" applyFont="1" applyFill="1" applyBorder="1" applyAlignment="1" applyProtection="1">
      <alignment vertical="center" wrapText="1"/>
      <protection/>
    </xf>
    <xf numFmtId="0" fontId="22" fillId="36" borderId="52" xfId="62" applyFont="1" applyFill="1" applyBorder="1" applyAlignment="1" applyProtection="1">
      <alignment vertical="center" wrapText="1"/>
      <protection/>
    </xf>
    <xf numFmtId="0" fontId="30" fillId="0" borderId="0" xfId="62" applyFont="1" applyBorder="1" applyAlignment="1" applyProtection="1">
      <alignment vertical="top"/>
      <protection/>
    </xf>
    <xf numFmtId="177" fontId="7" fillId="44" borderId="11" xfId="62" applyNumberFormat="1" applyFont="1" applyFill="1" applyBorder="1" applyAlignment="1" applyProtection="1">
      <alignment horizontal="center" vertical="center"/>
      <protection locked="0"/>
    </xf>
    <xf numFmtId="0" fontId="7" fillId="45" borderId="13" xfId="62" applyFont="1" applyFill="1" applyBorder="1" applyAlignment="1" applyProtection="1">
      <alignment horizontal="center" vertical="center"/>
      <protection/>
    </xf>
    <xf numFmtId="0" fontId="121" fillId="0" borderId="53" xfId="0" applyFont="1" applyBorder="1" applyAlignment="1">
      <alignment horizontal="center" vertical="center" wrapText="1"/>
    </xf>
    <xf numFmtId="0" fontId="121" fillId="0" borderId="54" xfId="0" applyFont="1" applyBorder="1" applyAlignment="1">
      <alignment horizontal="center" vertical="center" wrapText="1"/>
    </xf>
    <xf numFmtId="56" fontId="121" fillId="0" borderId="53" xfId="0" applyNumberFormat="1" applyFont="1" applyBorder="1" applyAlignment="1">
      <alignment horizontal="center" vertical="center" wrapText="1"/>
    </xf>
    <xf numFmtId="0" fontId="121" fillId="0" borderId="54" xfId="0" applyFont="1" applyBorder="1" applyAlignment="1">
      <alignment vertical="center" wrapText="1"/>
    </xf>
    <xf numFmtId="0" fontId="121" fillId="0" borderId="55" xfId="0" applyFont="1" applyBorder="1" applyAlignment="1">
      <alignment vertical="center" wrapText="1"/>
    </xf>
    <xf numFmtId="0" fontId="122" fillId="0" borderId="56" xfId="0" applyFont="1" applyBorder="1" applyAlignment="1">
      <alignment horizontal="center" vertical="center" wrapText="1"/>
    </xf>
    <xf numFmtId="56" fontId="121" fillId="0" borderId="57" xfId="0" applyNumberFormat="1" applyFont="1" applyBorder="1" applyAlignment="1">
      <alignment horizontal="center" vertical="center" wrapText="1"/>
    </xf>
    <xf numFmtId="0" fontId="121" fillId="0" borderId="57" xfId="0" applyFont="1" applyBorder="1" applyAlignment="1">
      <alignment horizontal="center" vertical="center" wrapText="1"/>
    </xf>
    <xf numFmtId="0" fontId="112" fillId="0" borderId="58" xfId="0" applyFont="1" applyBorder="1" applyAlignment="1" applyProtection="1">
      <alignment vertical="center"/>
      <protection locked="0"/>
    </xf>
    <xf numFmtId="0" fontId="112" fillId="0" borderId="59" xfId="0" applyFont="1" applyBorder="1" applyAlignment="1" applyProtection="1">
      <alignment vertical="center"/>
      <protection locked="0"/>
    </xf>
    <xf numFmtId="0" fontId="112" fillId="0" borderId="42" xfId="0" applyFont="1" applyBorder="1" applyAlignment="1" applyProtection="1">
      <alignment vertical="center"/>
      <protection locked="0"/>
    </xf>
    <xf numFmtId="0" fontId="112" fillId="0" borderId="60" xfId="0" applyFont="1" applyBorder="1" applyAlignment="1" applyProtection="1">
      <alignment vertical="center"/>
      <protection locked="0"/>
    </xf>
    <xf numFmtId="0" fontId="112" fillId="0" borderId="60" xfId="0" applyFont="1" applyBorder="1" applyAlignment="1" applyProtection="1">
      <alignment vertical="center"/>
      <protection locked="0"/>
    </xf>
    <xf numFmtId="0" fontId="0" fillId="0" borderId="0" xfId="0" applyAlignment="1" applyProtection="1">
      <alignment vertical="center"/>
      <protection/>
    </xf>
    <xf numFmtId="0" fontId="42" fillId="0" borderId="11" xfId="0" applyFont="1" applyBorder="1" applyAlignment="1" applyProtection="1">
      <alignment horizontal="center" vertical="center"/>
      <protection/>
    </xf>
    <xf numFmtId="0" fontId="0" fillId="44" borderId="11" xfId="0" applyFill="1" applyBorder="1" applyAlignment="1" applyProtection="1">
      <alignment horizontal="center" vertical="center"/>
      <protection/>
    </xf>
    <xf numFmtId="0" fontId="0" fillId="28" borderId="11" xfId="0" applyFill="1" applyBorder="1" applyAlignment="1" applyProtection="1">
      <alignment horizontal="center" vertical="center"/>
      <protection/>
    </xf>
    <xf numFmtId="0" fontId="123" fillId="0" borderId="11" xfId="0" applyFont="1" applyBorder="1" applyAlignment="1" applyProtection="1">
      <alignment horizontal="center" vertical="center" wrapText="1"/>
      <protection/>
    </xf>
    <xf numFmtId="0" fontId="7" fillId="46" borderId="39" xfId="62" applyFont="1" applyFill="1" applyBorder="1" applyAlignment="1" applyProtection="1">
      <alignment vertical="center"/>
      <protection/>
    </xf>
    <xf numFmtId="0" fontId="7" fillId="46" borderId="43" xfId="62" applyFont="1" applyFill="1" applyBorder="1" applyAlignment="1" applyProtection="1">
      <alignment vertical="center"/>
      <protection/>
    </xf>
    <xf numFmtId="0" fontId="7" fillId="46" borderId="0" xfId="62" applyFont="1" applyFill="1" applyBorder="1" applyAlignment="1" applyProtection="1">
      <alignment vertical="center"/>
      <protection/>
    </xf>
    <xf numFmtId="0" fontId="7" fillId="46" borderId="44" xfId="62" applyFont="1" applyFill="1" applyBorder="1" applyAlignment="1" applyProtection="1">
      <alignment vertical="center"/>
      <protection/>
    </xf>
    <xf numFmtId="0" fontId="0" fillId="0" borderId="0" xfId="0" applyBorder="1" applyAlignment="1" applyProtection="1">
      <alignment vertical="center"/>
      <protection/>
    </xf>
    <xf numFmtId="0" fontId="0" fillId="0" borderId="10" xfId="0" applyBorder="1" applyAlignment="1" applyProtection="1">
      <alignment vertical="center"/>
      <protection/>
    </xf>
    <xf numFmtId="0" fontId="7" fillId="46" borderId="39" xfId="62" applyFont="1" applyFill="1" applyBorder="1" applyAlignment="1" applyProtection="1">
      <alignment horizontal="center" vertical="center"/>
      <protection/>
    </xf>
    <xf numFmtId="0" fontId="7" fillId="46" borderId="0" xfId="62" applyFont="1" applyFill="1" applyBorder="1" applyAlignment="1" applyProtection="1">
      <alignment horizontal="center" vertical="center"/>
      <protection/>
    </xf>
    <xf numFmtId="0" fontId="7" fillId="46" borderId="45" xfId="62" applyFont="1" applyFill="1" applyBorder="1" applyAlignment="1" applyProtection="1">
      <alignment horizontal="left" vertical="center"/>
      <protection/>
    </xf>
    <xf numFmtId="0" fontId="7" fillId="46" borderId="45" xfId="62" applyFont="1" applyFill="1" applyBorder="1" applyAlignment="1" applyProtection="1">
      <alignment horizontal="center" vertical="center"/>
      <protection/>
    </xf>
    <xf numFmtId="0" fontId="7" fillId="46" borderId="46" xfId="62" applyFont="1" applyFill="1" applyBorder="1" applyAlignment="1" applyProtection="1">
      <alignment vertical="center"/>
      <protection/>
    </xf>
    <xf numFmtId="0" fontId="106" fillId="0" borderId="51" xfId="0" applyFont="1" applyBorder="1" applyAlignment="1" applyProtection="1">
      <alignment horizontal="left" vertical="center"/>
      <protection/>
    </xf>
    <xf numFmtId="0" fontId="7" fillId="34" borderId="45" xfId="62" applyFont="1" applyFill="1" applyBorder="1" applyAlignment="1" applyProtection="1">
      <alignment vertical="center"/>
      <protection/>
    </xf>
    <xf numFmtId="0" fontId="7" fillId="34" borderId="0" xfId="62" applyFont="1" applyFill="1" applyAlignment="1" applyProtection="1">
      <alignment horizontal="center" vertical="center"/>
      <protection/>
    </xf>
    <xf numFmtId="176" fontId="7" fillId="34" borderId="0" xfId="62" applyNumberFormat="1" applyFont="1" applyFill="1" applyAlignment="1" applyProtection="1">
      <alignment horizontal="center" vertical="center"/>
      <protection/>
    </xf>
    <xf numFmtId="0" fontId="7" fillId="47" borderId="39" xfId="62" applyFont="1" applyFill="1" applyBorder="1" applyAlignment="1" applyProtection="1">
      <alignment vertical="center"/>
      <protection/>
    </xf>
    <xf numFmtId="0" fontId="7" fillId="47" borderId="43" xfId="62" applyFont="1" applyFill="1" applyBorder="1" applyAlignment="1" applyProtection="1">
      <alignment vertical="center"/>
      <protection/>
    </xf>
    <xf numFmtId="0" fontId="7" fillId="47" borderId="0" xfId="62" applyFont="1" applyFill="1" applyBorder="1" applyAlignment="1" applyProtection="1">
      <alignment vertical="center"/>
      <protection/>
    </xf>
    <xf numFmtId="0" fontId="7" fillId="47" borderId="44" xfId="62" applyFont="1" applyFill="1" applyBorder="1" applyAlignment="1" applyProtection="1">
      <alignment vertical="center"/>
      <protection/>
    </xf>
    <xf numFmtId="0" fontId="7" fillId="47" borderId="45" xfId="62" applyFont="1" applyFill="1" applyBorder="1" applyAlignment="1" applyProtection="1">
      <alignment vertical="center"/>
      <protection/>
    </xf>
    <xf numFmtId="0" fontId="7" fillId="47" borderId="46" xfId="62" applyFont="1" applyFill="1" applyBorder="1" applyAlignment="1" applyProtection="1">
      <alignment vertical="center"/>
      <protection/>
    </xf>
    <xf numFmtId="0" fontId="3" fillId="34" borderId="39" xfId="62" applyFill="1" applyBorder="1" applyAlignment="1" applyProtection="1">
      <alignment horizontal="center" vertical="center"/>
      <protection/>
    </xf>
    <xf numFmtId="0" fontId="3" fillId="34" borderId="43" xfId="62" applyFill="1" applyBorder="1" applyAlignment="1" applyProtection="1">
      <alignment horizontal="center" vertical="center"/>
      <protection/>
    </xf>
    <xf numFmtId="0" fontId="3" fillId="34" borderId="0" xfId="62" applyFill="1" applyAlignment="1" applyProtection="1">
      <alignment vertical="center"/>
      <protection/>
    </xf>
    <xf numFmtId="0" fontId="0" fillId="0" borderId="0" xfId="0" applyFill="1" applyBorder="1" applyAlignment="1" applyProtection="1">
      <alignment vertical="center"/>
      <protection/>
    </xf>
    <xf numFmtId="0" fontId="0" fillId="0" borderId="11" xfId="0" applyBorder="1" applyAlignment="1" applyProtection="1">
      <alignment vertical="center"/>
      <protection/>
    </xf>
    <xf numFmtId="0" fontId="0" fillId="0" borderId="0" xfId="0" applyFill="1" applyAlignment="1" applyProtection="1">
      <alignment vertical="center"/>
      <protection/>
    </xf>
    <xf numFmtId="0" fontId="124" fillId="0" borderId="11" xfId="0" applyFont="1" applyBorder="1" applyAlignment="1" applyProtection="1">
      <alignment vertical="center"/>
      <protection locked="0"/>
    </xf>
    <xf numFmtId="0" fontId="124" fillId="0" borderId="11" xfId="0" applyFont="1" applyBorder="1" applyAlignment="1" applyProtection="1">
      <alignment vertical="center" wrapText="1"/>
      <protection locked="0"/>
    </xf>
    <xf numFmtId="0" fontId="125" fillId="0" borderId="11" xfId="0" applyFont="1" applyBorder="1" applyAlignment="1" applyProtection="1">
      <alignment vertical="center"/>
      <protection locked="0"/>
    </xf>
    <xf numFmtId="0" fontId="124" fillId="0" borderId="11" xfId="0" applyFont="1" applyBorder="1" applyAlignment="1" applyProtection="1">
      <alignment horizontal="center" vertical="center"/>
      <protection locked="0"/>
    </xf>
    <xf numFmtId="0" fontId="0" fillId="28" borderId="11" xfId="0" applyFill="1" applyBorder="1" applyAlignment="1" applyProtection="1">
      <alignment vertical="center"/>
      <protection locked="0"/>
    </xf>
    <xf numFmtId="49" fontId="23" fillId="44" borderId="17" xfId="62" applyNumberFormat="1" applyFont="1" applyFill="1" applyBorder="1" applyAlignment="1" applyProtection="1">
      <alignment horizontal="left" vertical="center" wrapText="1"/>
      <protection locked="0"/>
    </xf>
    <xf numFmtId="0" fontId="3" fillId="0" borderId="11" xfId="62" applyBorder="1" applyProtection="1">
      <alignment/>
      <protection locked="0"/>
    </xf>
    <xf numFmtId="0" fontId="7" fillId="46" borderId="17" xfId="62" applyFont="1" applyFill="1" applyBorder="1" applyAlignment="1" applyProtection="1">
      <alignment vertical="center"/>
      <protection locked="0"/>
    </xf>
    <xf numFmtId="0" fontId="7" fillId="46" borderId="0" xfId="62" applyFont="1" applyFill="1" applyBorder="1" applyAlignment="1" applyProtection="1">
      <alignment horizontal="center" vertical="center"/>
      <protection locked="0"/>
    </xf>
    <xf numFmtId="0" fontId="7" fillId="46" borderId="44" xfId="62" applyFont="1" applyFill="1" applyBorder="1" applyAlignment="1" applyProtection="1">
      <alignment vertical="center"/>
      <protection locked="0"/>
    </xf>
    <xf numFmtId="0" fontId="7" fillId="46" borderId="0" xfId="62" applyFont="1" applyFill="1" applyBorder="1" applyAlignment="1" applyProtection="1">
      <alignment vertical="center"/>
      <protection locked="0"/>
    </xf>
    <xf numFmtId="0" fontId="7" fillId="46" borderId="39" xfId="62" applyFont="1" applyFill="1" applyBorder="1" applyAlignment="1" applyProtection="1">
      <alignment vertical="center"/>
      <protection locked="0"/>
    </xf>
    <xf numFmtId="0" fontId="7" fillId="34" borderId="11" xfId="62" applyFont="1" applyFill="1" applyBorder="1" applyAlignment="1" applyProtection="1">
      <alignment vertical="center"/>
      <protection locked="0"/>
    </xf>
    <xf numFmtId="176" fontId="7" fillId="34" borderId="39" xfId="62" applyNumberFormat="1" applyFont="1" applyFill="1" applyBorder="1" applyAlignment="1" applyProtection="1">
      <alignment vertical="center"/>
      <protection locked="0"/>
    </xf>
    <xf numFmtId="176" fontId="7" fillId="34" borderId="11" xfId="62" applyNumberFormat="1" applyFont="1" applyFill="1" applyBorder="1" applyAlignment="1" applyProtection="1">
      <alignment vertical="center"/>
      <protection locked="0"/>
    </xf>
    <xf numFmtId="176" fontId="7" fillId="34" borderId="0" xfId="62" applyNumberFormat="1" applyFont="1" applyFill="1" applyBorder="1" applyAlignment="1" applyProtection="1">
      <alignment vertical="center"/>
      <protection locked="0"/>
    </xf>
    <xf numFmtId="176" fontId="7" fillId="34" borderId="44" xfId="62" applyNumberFormat="1" applyFont="1" applyFill="1" applyBorder="1" applyAlignment="1" applyProtection="1">
      <alignment vertical="center"/>
      <protection locked="0"/>
    </xf>
    <xf numFmtId="0" fontId="7" fillId="34" borderId="45" xfId="62" applyFont="1" applyFill="1" applyBorder="1" applyAlignment="1" applyProtection="1">
      <alignment vertical="center"/>
      <protection locked="0"/>
    </xf>
    <xf numFmtId="176" fontId="7" fillId="34" borderId="45" xfId="62" applyNumberFormat="1" applyFont="1" applyFill="1" applyBorder="1" applyAlignment="1" applyProtection="1">
      <alignment vertical="center"/>
      <protection locked="0"/>
    </xf>
    <xf numFmtId="176" fontId="7" fillId="34" borderId="46" xfId="62" applyNumberFormat="1" applyFont="1" applyFill="1" applyBorder="1" applyAlignment="1" applyProtection="1">
      <alignment vertical="center"/>
      <protection locked="0"/>
    </xf>
    <xf numFmtId="0" fontId="7" fillId="46" borderId="43" xfId="62" applyFont="1" applyFill="1" applyBorder="1" applyAlignment="1" applyProtection="1">
      <alignment vertical="center"/>
      <protection locked="0"/>
    </xf>
    <xf numFmtId="0" fontId="7" fillId="34" borderId="0" xfId="62" applyFont="1" applyFill="1" applyAlignment="1" applyProtection="1">
      <alignment vertical="center"/>
      <protection locked="0"/>
    </xf>
    <xf numFmtId="0" fontId="44" fillId="0" borderId="0" xfId="62" applyFont="1" applyAlignment="1" applyProtection="1">
      <alignment vertical="center"/>
      <protection/>
    </xf>
    <xf numFmtId="0" fontId="126" fillId="0" borderId="0" xfId="62" applyFont="1" applyAlignment="1" applyProtection="1">
      <alignment vertical="center"/>
      <protection/>
    </xf>
    <xf numFmtId="0" fontId="21" fillId="0" borderId="0" xfId="44" applyFont="1" applyBorder="1" applyAlignment="1" applyProtection="1">
      <alignment horizontal="right" vertical="center"/>
      <protection/>
    </xf>
    <xf numFmtId="0" fontId="98" fillId="0" borderId="0" xfId="44" applyBorder="1" applyAlignment="1" applyProtection="1">
      <alignment horizontal="right" vertical="center"/>
      <protection/>
    </xf>
    <xf numFmtId="0" fontId="122" fillId="0" borderId="0" xfId="0" applyFont="1" applyBorder="1" applyAlignment="1">
      <alignment horizontal="center" vertical="center" wrapText="1"/>
    </xf>
    <xf numFmtId="0" fontId="127" fillId="0" borderId="0" xfId="0" applyFont="1" applyAlignment="1">
      <alignment horizontal="center" vertical="center"/>
    </xf>
    <xf numFmtId="0" fontId="128" fillId="0" borderId="0" xfId="0" applyFont="1" applyAlignment="1">
      <alignment vertical="center" wrapText="1"/>
    </xf>
    <xf numFmtId="0" fontId="128" fillId="0" borderId="0" xfId="0" applyFont="1" applyAlignment="1">
      <alignment horizontal="left" vertical="center" wrapText="1"/>
    </xf>
    <xf numFmtId="0" fontId="128" fillId="0" borderId="0" xfId="0" applyFont="1" applyAlignment="1">
      <alignment horizontal="left" vertical="center"/>
    </xf>
    <xf numFmtId="49" fontId="23" fillId="43" borderId="15" xfId="62" applyNumberFormat="1" applyFont="1" applyFill="1" applyBorder="1" applyAlignment="1" applyProtection="1">
      <alignment horizontal="center" vertical="center" wrapText="1"/>
      <protection locked="0"/>
    </xf>
    <xf numFmtId="49" fontId="23" fillId="43" borderId="16" xfId="62" applyNumberFormat="1" applyFont="1" applyFill="1" applyBorder="1" applyAlignment="1" applyProtection="1">
      <alignment horizontal="center" vertical="center" wrapText="1"/>
      <protection locked="0"/>
    </xf>
    <xf numFmtId="0" fontId="7" fillId="33" borderId="36" xfId="62" applyFont="1" applyFill="1" applyBorder="1" applyAlignment="1" applyProtection="1">
      <alignment horizontal="center" vertical="center"/>
      <protection/>
    </xf>
    <xf numFmtId="0" fontId="7" fillId="45" borderId="13" xfId="62" applyFont="1" applyFill="1" applyBorder="1" applyAlignment="1" applyProtection="1">
      <alignment horizontal="center" vertical="center"/>
      <protection/>
    </xf>
    <xf numFmtId="0" fontId="7" fillId="45" borderId="14" xfId="62" applyFont="1" applyFill="1" applyBorder="1" applyAlignment="1" applyProtection="1">
      <alignment horizontal="center" vertical="center"/>
      <protection/>
    </xf>
    <xf numFmtId="0" fontId="3" fillId="33" borderId="36" xfId="62" applyFill="1" applyBorder="1" applyAlignment="1" applyProtection="1">
      <alignment horizontal="center" vertical="center"/>
      <protection/>
    </xf>
    <xf numFmtId="0" fontId="3" fillId="33" borderId="14" xfId="62" applyFill="1" applyBorder="1" applyAlignment="1" applyProtection="1">
      <alignment horizontal="center" vertical="center"/>
      <protection/>
    </xf>
    <xf numFmtId="177" fontId="7" fillId="37" borderId="15" xfId="62" applyNumberFormat="1" applyFont="1" applyFill="1" applyBorder="1" applyAlignment="1" applyProtection="1">
      <alignment horizontal="center" vertical="center" shrinkToFit="1"/>
      <protection locked="0"/>
    </xf>
    <xf numFmtId="177" fontId="7" fillId="37" borderId="41" xfId="62" applyNumberFormat="1" applyFont="1" applyFill="1" applyBorder="1" applyAlignment="1" applyProtection="1">
      <alignment horizontal="center" vertical="center" shrinkToFit="1"/>
      <protection locked="0"/>
    </xf>
    <xf numFmtId="0" fontId="7" fillId="48" borderId="15" xfId="62" applyFont="1" applyFill="1" applyBorder="1" applyAlignment="1" applyProtection="1">
      <alignment horizontal="center" vertical="center" shrinkToFit="1"/>
      <protection locked="0"/>
    </xf>
    <xf numFmtId="0" fontId="7" fillId="48" borderId="16" xfId="62" applyFont="1" applyFill="1" applyBorder="1" applyAlignment="1" applyProtection="1">
      <alignment horizontal="center" vertical="center" shrinkToFit="1"/>
      <protection locked="0"/>
    </xf>
    <xf numFmtId="179" fontId="7" fillId="37" borderId="15" xfId="62" applyNumberFormat="1" applyFont="1" applyFill="1" applyBorder="1" applyAlignment="1" applyProtection="1">
      <alignment horizontal="center" vertical="center" shrinkToFit="1"/>
      <protection locked="0"/>
    </xf>
    <xf numFmtId="179" fontId="7" fillId="37" borderId="17" xfId="62" applyNumberFormat="1" applyFont="1" applyFill="1" applyBorder="1" applyAlignment="1" applyProtection="1">
      <alignment horizontal="center" vertical="center" shrinkToFit="1"/>
      <protection locked="0"/>
    </xf>
    <xf numFmtId="179" fontId="7" fillId="37" borderId="16" xfId="62" applyNumberFormat="1" applyFont="1" applyFill="1" applyBorder="1" applyAlignment="1" applyProtection="1">
      <alignment horizontal="center" vertical="center" shrinkToFit="1"/>
      <protection locked="0"/>
    </xf>
    <xf numFmtId="0" fontId="7" fillId="49" borderId="0" xfId="62" applyFont="1" applyFill="1" applyAlignment="1" applyProtection="1">
      <alignment horizontal="center" vertical="center"/>
      <protection/>
    </xf>
    <xf numFmtId="176" fontId="7" fillId="33" borderId="15" xfId="62" applyNumberFormat="1" applyFont="1" applyFill="1" applyBorder="1" applyAlignment="1" applyProtection="1">
      <alignment horizontal="center" vertical="center" wrapText="1"/>
      <protection/>
    </xf>
    <xf numFmtId="176" fontId="7" fillId="33" borderId="36" xfId="62" applyNumberFormat="1" applyFont="1" applyFill="1" applyBorder="1" applyAlignment="1" applyProtection="1">
      <alignment horizontal="center" vertical="center"/>
      <protection/>
    </xf>
    <xf numFmtId="176" fontId="7" fillId="33" borderId="13" xfId="62" applyNumberFormat="1" applyFont="1" applyFill="1" applyBorder="1" applyAlignment="1" applyProtection="1">
      <alignment horizontal="center" vertical="center"/>
      <protection/>
    </xf>
    <xf numFmtId="176" fontId="7" fillId="33" borderId="14" xfId="62" applyNumberFormat="1" applyFont="1" applyFill="1" applyBorder="1" applyAlignment="1" applyProtection="1">
      <alignment horizontal="center" vertical="center"/>
      <protection/>
    </xf>
    <xf numFmtId="49" fontId="23" fillId="37" borderId="15" xfId="62" applyNumberFormat="1" applyFont="1" applyFill="1" applyBorder="1" applyAlignment="1" applyProtection="1">
      <alignment horizontal="center" vertical="center" wrapText="1"/>
      <protection locked="0"/>
    </xf>
    <xf numFmtId="49" fontId="23" fillId="37" borderId="17" xfId="62" applyNumberFormat="1" applyFont="1" applyFill="1" applyBorder="1" applyAlignment="1" applyProtection="1">
      <alignment horizontal="center" vertical="center" wrapText="1"/>
      <protection locked="0"/>
    </xf>
    <xf numFmtId="49" fontId="23" fillId="37" borderId="41" xfId="62" applyNumberFormat="1" applyFont="1" applyFill="1" applyBorder="1" applyAlignment="1" applyProtection="1">
      <alignment horizontal="center" vertical="center" wrapText="1"/>
      <protection locked="0"/>
    </xf>
    <xf numFmtId="49" fontId="23" fillId="37" borderId="11" xfId="62" applyNumberFormat="1" applyFont="1" applyFill="1" applyBorder="1" applyAlignment="1" applyProtection="1">
      <alignment horizontal="left" vertical="center" wrapText="1"/>
      <protection locked="0"/>
    </xf>
    <xf numFmtId="49" fontId="23" fillId="37" borderId="15" xfId="62" applyNumberFormat="1" applyFont="1" applyFill="1" applyBorder="1" applyAlignment="1" applyProtection="1">
      <alignment horizontal="left" vertical="center" wrapText="1"/>
      <protection locked="0"/>
    </xf>
    <xf numFmtId="49" fontId="23" fillId="37" borderId="37" xfId="62" applyNumberFormat="1" applyFont="1" applyFill="1" applyBorder="1" applyAlignment="1" applyProtection="1">
      <alignment horizontal="left" vertical="center" wrapText="1"/>
      <protection locked="0"/>
    </xf>
    <xf numFmtId="0" fontId="7" fillId="48" borderId="11" xfId="62" applyFont="1" applyFill="1" applyBorder="1" applyAlignment="1" applyProtection="1">
      <alignment horizontal="center" vertical="center"/>
      <protection locked="0"/>
    </xf>
    <xf numFmtId="0" fontId="9" fillId="44" borderId="11" xfId="62" applyFont="1" applyFill="1" applyBorder="1" applyAlignment="1" applyProtection="1">
      <alignment horizontal="center" vertical="center"/>
      <protection locked="0"/>
    </xf>
    <xf numFmtId="0" fontId="7" fillId="28" borderId="11" xfId="62" applyFont="1" applyFill="1" applyBorder="1" applyAlignment="1" applyProtection="1">
      <alignment horizontal="center" vertical="center"/>
      <protection locked="0"/>
    </xf>
    <xf numFmtId="0" fontId="22" fillId="36" borderId="11" xfId="62" applyFont="1" applyFill="1" applyBorder="1" applyAlignment="1" applyProtection="1">
      <alignment vertical="center" wrapText="1"/>
      <protection/>
    </xf>
    <xf numFmtId="49" fontId="23" fillId="37" borderId="61" xfId="62" applyNumberFormat="1" applyFont="1" applyFill="1" applyBorder="1" applyAlignment="1" applyProtection="1">
      <alignment horizontal="left" vertical="center" wrapText="1"/>
      <protection locked="0"/>
    </xf>
    <xf numFmtId="49" fontId="23" fillId="37" borderId="62" xfId="62" applyNumberFormat="1" applyFont="1" applyFill="1" applyBorder="1" applyAlignment="1" applyProtection="1">
      <alignment horizontal="left" vertical="center" wrapText="1"/>
      <protection locked="0"/>
    </xf>
    <xf numFmtId="49" fontId="23" fillId="37" borderId="63" xfId="62" applyNumberFormat="1" applyFont="1" applyFill="1" applyBorder="1" applyAlignment="1" applyProtection="1">
      <alignment horizontal="left" vertical="center" wrapText="1"/>
      <protection locked="0"/>
    </xf>
    <xf numFmtId="0" fontId="5" fillId="0" borderId="11" xfId="62" applyFont="1" applyBorder="1" applyAlignment="1" applyProtection="1">
      <alignment horizontal="left" vertical="center"/>
      <protection/>
    </xf>
    <xf numFmtId="0" fontId="5" fillId="36" borderId="64" xfId="62" applyFont="1" applyFill="1" applyBorder="1" applyAlignment="1" applyProtection="1">
      <alignment horizontal="left" vertical="center"/>
      <protection/>
    </xf>
    <xf numFmtId="0" fontId="5" fillId="36" borderId="27" xfId="62" applyFont="1" applyFill="1" applyBorder="1" applyAlignment="1" applyProtection="1">
      <alignment horizontal="left" vertical="center"/>
      <protection/>
    </xf>
    <xf numFmtId="0" fontId="7" fillId="48" borderId="36" xfId="62" applyFont="1" applyFill="1" applyBorder="1" applyAlignment="1" applyProtection="1">
      <alignment horizontal="center" vertical="center" shrinkToFit="1"/>
      <protection locked="0"/>
    </xf>
    <xf numFmtId="0" fontId="7" fillId="48" borderId="43" xfId="62" applyFont="1" applyFill="1" applyBorder="1" applyAlignment="1" applyProtection="1">
      <alignment horizontal="center" vertical="center" shrinkToFit="1"/>
      <protection locked="0"/>
    </xf>
    <xf numFmtId="49" fontId="23" fillId="37" borderId="11" xfId="62" applyNumberFormat="1" applyFont="1" applyFill="1" applyBorder="1" applyAlignment="1" applyProtection="1">
      <alignment horizontal="left" vertical="center"/>
      <protection locked="0"/>
    </xf>
    <xf numFmtId="49" fontId="23" fillId="37" borderId="15" xfId="62" applyNumberFormat="1" applyFont="1" applyFill="1" applyBorder="1" applyAlignment="1" applyProtection="1">
      <alignment horizontal="left" vertical="center"/>
      <protection locked="0"/>
    </xf>
    <xf numFmtId="49" fontId="23" fillId="37" borderId="37" xfId="62" applyNumberFormat="1" applyFont="1" applyFill="1" applyBorder="1" applyAlignment="1" applyProtection="1">
      <alignment horizontal="left" vertical="center"/>
      <protection locked="0"/>
    </xf>
    <xf numFmtId="0" fontId="23" fillId="37" borderId="11" xfId="62" applyFont="1" applyFill="1" applyBorder="1" applyAlignment="1" applyProtection="1">
      <alignment horizontal="left" vertical="center" wrapText="1"/>
      <protection locked="0"/>
    </xf>
    <xf numFmtId="0" fontId="23" fillId="37" borderId="15" xfId="62" applyFont="1" applyFill="1" applyBorder="1" applyAlignment="1" applyProtection="1">
      <alignment horizontal="left" vertical="center" wrapText="1"/>
      <protection locked="0"/>
    </xf>
    <xf numFmtId="0" fontId="23" fillId="37" borderId="37" xfId="62" applyFont="1" applyFill="1" applyBorder="1" applyAlignment="1" applyProtection="1">
      <alignment horizontal="left" vertical="center" wrapText="1"/>
      <protection locked="0"/>
    </xf>
    <xf numFmtId="0" fontId="23" fillId="48" borderId="11" xfId="62" applyFont="1" applyFill="1" applyBorder="1" applyAlignment="1" applyProtection="1">
      <alignment horizontal="center" vertical="center"/>
      <protection locked="0"/>
    </xf>
    <xf numFmtId="0" fontId="23" fillId="48" borderId="15" xfId="62" applyFont="1" applyFill="1" applyBorder="1" applyAlignment="1" applyProtection="1">
      <alignment horizontal="center" vertical="center"/>
      <protection locked="0"/>
    </xf>
    <xf numFmtId="0" fontId="23" fillId="48" borderId="37" xfId="62" applyFont="1" applyFill="1" applyBorder="1" applyAlignment="1" applyProtection="1">
      <alignment horizontal="center" vertical="center"/>
      <protection locked="0"/>
    </xf>
    <xf numFmtId="0" fontId="5" fillId="36" borderId="65" xfId="62" applyFont="1" applyFill="1" applyBorder="1" applyAlignment="1" applyProtection="1">
      <alignment horizontal="left" vertical="center"/>
      <protection/>
    </xf>
    <xf numFmtId="0" fontId="7" fillId="48" borderId="14" xfId="62" applyFont="1" applyFill="1" applyBorder="1" applyAlignment="1" applyProtection="1">
      <alignment horizontal="center" vertical="center" shrinkToFit="1"/>
      <protection locked="0"/>
    </xf>
    <xf numFmtId="0" fontId="7" fillId="48" borderId="46" xfId="62" applyFont="1" applyFill="1" applyBorder="1" applyAlignment="1" applyProtection="1">
      <alignment horizontal="center" vertical="center" shrinkToFit="1"/>
      <protection locked="0"/>
    </xf>
    <xf numFmtId="0" fontId="0" fillId="44" borderId="11" xfId="0" applyFill="1" applyBorder="1" applyAlignment="1" applyProtection="1">
      <alignment horizontal="center" vertical="center"/>
      <protection locked="0"/>
    </xf>
    <xf numFmtId="0" fontId="0" fillId="44" borderId="37" xfId="0" applyFill="1" applyBorder="1" applyAlignment="1" applyProtection="1">
      <alignment horizontal="center" vertical="center"/>
      <protection locked="0"/>
    </xf>
    <xf numFmtId="0" fontId="23" fillId="36" borderId="48" xfId="62" applyFont="1" applyFill="1" applyBorder="1" applyAlignment="1" applyProtection="1">
      <alignment vertical="center" wrapText="1"/>
      <protection/>
    </xf>
    <xf numFmtId="0" fontId="23" fillId="36" borderId="17" xfId="62" applyFont="1" applyFill="1" applyBorder="1" applyAlignment="1" applyProtection="1">
      <alignment vertical="center" wrapText="1"/>
      <protection/>
    </xf>
    <xf numFmtId="0" fontId="23" fillId="36" borderId="16" xfId="62" applyFont="1" applyFill="1" applyBorder="1" applyAlignment="1" applyProtection="1">
      <alignment vertical="center" wrapText="1"/>
      <protection/>
    </xf>
    <xf numFmtId="0" fontId="7" fillId="36" borderId="51" xfId="62" applyFont="1" applyFill="1" applyBorder="1" applyAlignment="1" applyProtection="1">
      <alignment horizontal="left" vertical="center" wrapText="1"/>
      <protection/>
    </xf>
    <xf numFmtId="0" fontId="7" fillId="36" borderId="66" xfId="62" applyFont="1" applyFill="1" applyBorder="1" applyAlignment="1" applyProtection="1">
      <alignment horizontal="left" vertical="center"/>
      <protection/>
    </xf>
    <xf numFmtId="0" fontId="7" fillId="36" borderId="49" xfId="62" applyFont="1" applyFill="1" applyBorder="1" applyAlignment="1" applyProtection="1">
      <alignment horizontal="left" vertical="center"/>
      <protection/>
    </xf>
    <xf numFmtId="0" fontId="23" fillId="37" borderId="36" xfId="62" applyFont="1" applyFill="1" applyBorder="1" applyAlignment="1" applyProtection="1">
      <alignment vertical="center" shrinkToFit="1"/>
      <protection locked="0"/>
    </xf>
    <xf numFmtId="0" fontId="23" fillId="37" borderId="39" xfId="62" applyFont="1" applyFill="1" applyBorder="1" applyAlignment="1" applyProtection="1">
      <alignment vertical="center" shrinkToFit="1"/>
      <protection locked="0"/>
    </xf>
    <xf numFmtId="0" fontId="23" fillId="37" borderId="40" xfId="62" applyFont="1" applyFill="1" applyBorder="1" applyAlignment="1" applyProtection="1">
      <alignment vertical="center" shrinkToFit="1"/>
      <protection locked="0"/>
    </xf>
    <xf numFmtId="0" fontId="23" fillId="37" borderId="13" xfId="62" applyFont="1" applyFill="1" applyBorder="1" applyAlignment="1" applyProtection="1">
      <alignment vertical="center" shrinkToFit="1"/>
      <protection locked="0"/>
    </xf>
    <xf numFmtId="0" fontId="23" fillId="37" borderId="0" xfId="62" applyFont="1" applyFill="1" applyBorder="1" applyAlignment="1" applyProtection="1">
      <alignment vertical="center" shrinkToFit="1"/>
      <protection locked="0"/>
    </xf>
    <xf numFmtId="0" fontId="23" fillId="37" borderId="10" xfId="62" applyFont="1" applyFill="1" applyBorder="1" applyAlignment="1" applyProtection="1">
      <alignment vertical="center" shrinkToFit="1"/>
      <protection locked="0"/>
    </xf>
    <xf numFmtId="0" fontId="23" fillId="37" borderId="14" xfId="62" applyFont="1" applyFill="1" applyBorder="1" applyAlignment="1" applyProtection="1">
      <alignment vertical="center" shrinkToFit="1"/>
      <protection locked="0"/>
    </xf>
    <xf numFmtId="0" fontId="23" fillId="37" borderId="45" xfId="62" applyFont="1" applyFill="1" applyBorder="1" applyAlignment="1" applyProtection="1">
      <alignment vertical="center" shrinkToFit="1"/>
      <protection locked="0"/>
    </xf>
    <xf numFmtId="0" fontId="23" fillId="37" borderId="67" xfId="62" applyFont="1" applyFill="1" applyBorder="1" applyAlignment="1" applyProtection="1">
      <alignment vertical="center" shrinkToFit="1"/>
      <protection locked="0"/>
    </xf>
    <xf numFmtId="0" fontId="5" fillId="36" borderId="51" xfId="62" applyFont="1" applyFill="1" applyBorder="1" applyAlignment="1" applyProtection="1">
      <alignment horizontal="left" vertical="center"/>
      <protection/>
    </xf>
    <xf numFmtId="0" fontId="5" fillId="36" borderId="66" xfId="62" applyFont="1" applyFill="1" applyBorder="1" applyAlignment="1" applyProtection="1">
      <alignment horizontal="left" vertical="center"/>
      <protection/>
    </xf>
    <xf numFmtId="0" fontId="5" fillId="36" borderId="49" xfId="62" applyFont="1" applyFill="1" applyBorder="1" applyAlignment="1" applyProtection="1">
      <alignment horizontal="left" vertical="center"/>
      <protection/>
    </xf>
    <xf numFmtId="0" fontId="7" fillId="36" borderId="51" xfId="62" applyFont="1" applyFill="1" applyBorder="1" applyAlignment="1" applyProtection="1">
      <alignment horizontal="left" vertical="top" wrapText="1"/>
      <protection/>
    </xf>
    <xf numFmtId="0" fontId="7" fillId="36" borderId="66" xfId="62" applyFont="1" applyFill="1" applyBorder="1" applyAlignment="1" applyProtection="1">
      <alignment horizontal="left" vertical="top" wrapText="1"/>
      <protection/>
    </xf>
    <xf numFmtId="0" fontId="7" fillId="36" borderId="11" xfId="62" applyFont="1" applyFill="1" applyBorder="1" applyAlignment="1" applyProtection="1">
      <alignment horizontal="center" vertical="center"/>
      <protection/>
    </xf>
    <xf numFmtId="0" fontId="7" fillId="36" borderId="37" xfId="62" applyFont="1" applyFill="1" applyBorder="1" applyAlignment="1" applyProtection="1">
      <alignment horizontal="center" vertical="center"/>
      <protection/>
    </xf>
    <xf numFmtId="0" fontId="0" fillId="28" borderId="11" xfId="0" applyFill="1" applyBorder="1" applyAlignment="1" applyProtection="1">
      <alignment horizontal="center" vertical="center"/>
      <protection locked="0"/>
    </xf>
    <xf numFmtId="0" fontId="0" fillId="28" borderId="37" xfId="0" applyFill="1" applyBorder="1" applyAlignment="1" applyProtection="1">
      <alignment horizontal="center" vertical="center"/>
      <protection locked="0"/>
    </xf>
    <xf numFmtId="0" fontId="0" fillId="0" borderId="11" xfId="0" applyBorder="1" applyAlignment="1" applyProtection="1">
      <alignment horizontal="left" vertical="center"/>
      <protection/>
    </xf>
    <xf numFmtId="0" fontId="0" fillId="0" borderId="37" xfId="0" applyBorder="1" applyAlignment="1" applyProtection="1">
      <alignment horizontal="left" vertical="center"/>
      <protection/>
    </xf>
    <xf numFmtId="0" fontId="0" fillId="0" borderId="11"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7" fillId="44" borderId="11" xfId="62" applyFont="1" applyFill="1" applyBorder="1" applyAlignment="1" applyProtection="1">
      <alignment horizontal="center" vertical="center" wrapText="1"/>
      <protection locked="0"/>
    </xf>
    <xf numFmtId="0" fontId="7" fillId="36" borderId="11" xfId="62" applyFont="1" applyFill="1" applyBorder="1" applyAlignment="1" applyProtection="1">
      <alignment horizontal="center" vertical="center" wrapText="1"/>
      <protection/>
    </xf>
    <xf numFmtId="0" fontId="7" fillId="44" borderId="26" xfId="62" applyFont="1" applyFill="1" applyBorder="1" applyAlignment="1" applyProtection="1">
      <alignment horizontal="center" vertical="center" wrapText="1"/>
      <protection locked="0"/>
    </xf>
    <xf numFmtId="0" fontId="0" fillId="44" borderId="15" xfId="0" applyFill="1" applyBorder="1" applyAlignment="1" applyProtection="1">
      <alignment horizontal="left" vertical="center"/>
      <protection locked="0"/>
    </xf>
    <xf numFmtId="0" fontId="0" fillId="44" borderId="17" xfId="0" applyFill="1" applyBorder="1" applyAlignment="1" applyProtection="1">
      <alignment horizontal="left" vertical="center"/>
      <protection locked="0"/>
    </xf>
    <xf numFmtId="0" fontId="0" fillId="44" borderId="41" xfId="0" applyFill="1" applyBorder="1" applyAlignment="1" applyProtection="1">
      <alignment horizontal="left" vertical="center"/>
      <protection locked="0"/>
    </xf>
    <xf numFmtId="0" fontId="0" fillId="44" borderId="68" xfId="0" applyFill="1" applyBorder="1" applyAlignment="1" applyProtection="1">
      <alignment horizontal="center" vertical="center"/>
      <protection locked="0"/>
    </xf>
    <xf numFmtId="0" fontId="0" fillId="44" borderId="69" xfId="0" applyFill="1" applyBorder="1" applyAlignment="1" applyProtection="1">
      <alignment horizontal="center" vertical="center"/>
      <protection locked="0"/>
    </xf>
    <xf numFmtId="0" fontId="0" fillId="28" borderId="11" xfId="0" applyFill="1" applyBorder="1" applyAlignment="1" applyProtection="1">
      <alignment horizontal="center" vertical="center" wrapText="1"/>
      <protection locked="0"/>
    </xf>
    <xf numFmtId="0" fontId="5" fillId="36" borderId="64" xfId="62" applyFont="1" applyFill="1" applyBorder="1" applyAlignment="1" applyProtection="1">
      <alignment horizontal="left" vertical="center" wrapText="1"/>
      <protection/>
    </xf>
    <xf numFmtId="0" fontId="7" fillId="36" borderId="12" xfId="62" applyFont="1" applyFill="1" applyBorder="1" applyAlignment="1" applyProtection="1">
      <alignment horizontal="center" vertical="center" wrapText="1"/>
      <protection/>
    </xf>
    <xf numFmtId="176" fontId="30" fillId="0" borderId="0" xfId="62" applyNumberFormat="1" applyFont="1" applyBorder="1" applyAlignment="1" applyProtection="1">
      <alignment horizontal="right" vertical="center"/>
      <protection/>
    </xf>
    <xf numFmtId="0" fontId="30" fillId="0" borderId="0" xfId="62" applyNumberFormat="1" applyFont="1" applyBorder="1" applyAlignment="1" applyProtection="1">
      <alignment horizontal="left" vertical="center" shrinkToFit="1"/>
      <protection/>
    </xf>
    <xf numFmtId="0" fontId="34" fillId="0" borderId="0" xfId="62" applyFont="1" applyBorder="1" applyAlignment="1" applyProtection="1">
      <alignment horizontal="left" vertical="top" wrapText="1"/>
      <protection/>
    </xf>
    <xf numFmtId="176" fontId="30" fillId="0" borderId="0" xfId="62" applyNumberFormat="1" applyFont="1" applyBorder="1" applyAlignment="1" applyProtection="1">
      <alignment horizontal="left" vertical="center"/>
      <protection/>
    </xf>
    <xf numFmtId="0" fontId="30" fillId="39" borderId="68" xfId="62" applyFont="1" applyFill="1" applyBorder="1" applyAlignment="1" applyProtection="1">
      <alignment horizontal="center" vertical="center"/>
      <protection/>
    </xf>
    <xf numFmtId="0" fontId="30" fillId="0" borderId="11" xfId="62" applyFont="1" applyFill="1" applyBorder="1" applyAlignment="1" applyProtection="1">
      <alignment horizontal="center" vertical="center"/>
      <protection/>
    </xf>
    <xf numFmtId="0" fontId="30" fillId="0" borderId="0" xfId="62" applyFont="1" applyBorder="1" applyAlignment="1" applyProtection="1">
      <alignment horizontal="left" vertical="top"/>
      <protection/>
    </xf>
    <xf numFmtId="0" fontId="32" fillId="0" borderId="0" xfId="62" applyFont="1" applyBorder="1" applyAlignment="1" applyProtection="1">
      <alignment horizontal="center" vertical="center" wrapText="1"/>
      <protection/>
    </xf>
    <xf numFmtId="0" fontId="26" fillId="0" borderId="70" xfId="62" applyFont="1" applyFill="1" applyBorder="1" applyAlignment="1">
      <alignment horizontal="left" vertical="center"/>
      <protection/>
    </xf>
    <xf numFmtId="0" fontId="26" fillId="0" borderId="71" xfId="62" applyFont="1" applyFill="1" applyBorder="1" applyAlignment="1">
      <alignment horizontal="left" vertical="center"/>
      <protection/>
    </xf>
    <xf numFmtId="0" fontId="26" fillId="39" borderId="68" xfId="62" applyFont="1" applyFill="1" applyBorder="1" applyAlignment="1" applyProtection="1">
      <alignment horizontal="center" vertical="center" shrinkToFit="1"/>
      <protection/>
    </xf>
    <xf numFmtId="0" fontId="26" fillId="39" borderId="69" xfId="62" applyFont="1" applyFill="1" applyBorder="1" applyAlignment="1" applyProtection="1">
      <alignment horizontal="center" vertical="center" shrinkToFit="1"/>
      <protection/>
    </xf>
    <xf numFmtId="0" fontId="30" fillId="0" borderId="0" xfId="62" applyFont="1" applyFill="1" applyBorder="1" applyAlignment="1" applyProtection="1">
      <alignment horizontal="left" vertical="center"/>
      <protection/>
    </xf>
    <xf numFmtId="0" fontId="30" fillId="0" borderId="0" xfId="62" applyFont="1" applyBorder="1" applyAlignment="1" applyProtection="1">
      <alignment horizontal="left" vertical="center" wrapText="1"/>
      <protection/>
    </xf>
    <xf numFmtId="0" fontId="27" fillId="0" borderId="0" xfId="62" applyFont="1" applyBorder="1" applyAlignment="1" applyProtection="1">
      <alignment horizontal="center" vertical="center" wrapText="1"/>
      <protection/>
    </xf>
    <xf numFmtId="0" fontId="30" fillId="0" borderId="0" xfId="43" applyNumberFormat="1" applyFont="1" applyBorder="1" applyAlignment="1" applyProtection="1">
      <alignment horizontal="center" vertical="top" wrapText="1"/>
      <protection/>
    </xf>
    <xf numFmtId="0" fontId="32" fillId="0" borderId="0" xfId="62" applyFont="1" applyBorder="1" applyAlignment="1" applyProtection="1">
      <alignment horizontal="left" vertical="top" wrapText="1"/>
      <protection/>
    </xf>
    <xf numFmtId="0" fontId="26" fillId="0" borderId="15" xfId="62" applyFont="1" applyBorder="1" applyAlignment="1" applyProtection="1">
      <alignment horizontal="center" vertical="center"/>
      <protection/>
    </xf>
    <xf numFmtId="0" fontId="26" fillId="0" borderId="16" xfId="62" applyFont="1" applyBorder="1" applyAlignment="1" applyProtection="1">
      <alignment horizontal="center" vertical="center"/>
      <protection/>
    </xf>
    <xf numFmtId="0" fontId="26" fillId="39" borderId="72" xfId="62" applyFont="1" applyFill="1" applyBorder="1" applyAlignment="1" applyProtection="1">
      <alignment horizontal="center" vertical="center"/>
      <protection/>
    </xf>
    <xf numFmtId="0" fontId="26" fillId="39" borderId="73" xfId="62" applyFont="1" applyFill="1" applyBorder="1" applyAlignment="1" applyProtection="1">
      <alignment horizontal="center" vertical="center"/>
      <protection/>
    </xf>
    <xf numFmtId="9" fontId="30" fillId="0" borderId="0" xfId="43" applyFont="1" applyBorder="1" applyAlignment="1" applyProtection="1">
      <alignment horizontal="center"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9.jpeg" /><Relationship Id="rId3" Type="http://schemas.openxmlformats.org/officeDocument/2006/relationships/image" Target="../media/image10.jpeg" /><Relationship Id="rId4" Type="http://schemas.openxmlformats.org/officeDocument/2006/relationships/image" Target="../media/image11.jpeg" /><Relationship Id="rId5" Type="http://schemas.openxmlformats.org/officeDocument/2006/relationships/image" Target="../media/image12.jpeg" /><Relationship Id="rId6" Type="http://schemas.openxmlformats.org/officeDocument/2006/relationships/image" Target="../media/image13.jpeg" /><Relationship Id="rId7" Type="http://schemas.openxmlformats.org/officeDocument/2006/relationships/image" Target="../media/image14.jpeg" /><Relationship Id="rId8" Type="http://schemas.openxmlformats.org/officeDocument/2006/relationships/image" Target="../media/image15.png" /><Relationship Id="rId9" Type="http://schemas.openxmlformats.org/officeDocument/2006/relationships/image" Target="../media/image16.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581025</xdr:colOff>
      <xdr:row>45</xdr:row>
      <xdr:rowOff>257175</xdr:rowOff>
    </xdr:from>
    <xdr:to>
      <xdr:col>20</xdr:col>
      <xdr:colOff>247650</xdr:colOff>
      <xdr:row>64</xdr:row>
      <xdr:rowOff>161925</xdr:rowOff>
    </xdr:to>
    <xdr:pic>
      <xdr:nvPicPr>
        <xdr:cNvPr id="1" name="Picture 9545"/>
        <xdr:cNvPicPr preferRelativeResize="1">
          <a:picLocks noChangeAspect="1"/>
        </xdr:cNvPicPr>
      </xdr:nvPicPr>
      <xdr:blipFill>
        <a:blip r:embed="rId1"/>
        <a:stretch>
          <a:fillRect/>
        </a:stretch>
      </xdr:blipFill>
      <xdr:spPr>
        <a:xfrm>
          <a:off x="7229475" y="13544550"/>
          <a:ext cx="4362450" cy="5514975"/>
        </a:xfrm>
        <a:prstGeom prst="rect">
          <a:avLst/>
        </a:prstGeom>
        <a:noFill/>
        <a:ln w="1" cmpd="sng">
          <a:noFill/>
        </a:ln>
      </xdr:spPr>
    </xdr:pic>
    <xdr:clientData/>
  </xdr:twoCellAnchor>
  <xdr:twoCellAnchor editAs="oneCell">
    <xdr:from>
      <xdr:col>4</xdr:col>
      <xdr:colOff>38100</xdr:colOff>
      <xdr:row>45</xdr:row>
      <xdr:rowOff>276225</xdr:rowOff>
    </xdr:from>
    <xdr:to>
      <xdr:col>11</xdr:col>
      <xdr:colOff>266700</xdr:colOff>
      <xdr:row>64</xdr:row>
      <xdr:rowOff>161925</xdr:rowOff>
    </xdr:to>
    <xdr:pic>
      <xdr:nvPicPr>
        <xdr:cNvPr id="2" name="Picture 9543"/>
        <xdr:cNvPicPr preferRelativeResize="1">
          <a:picLocks noChangeAspect="1"/>
        </xdr:cNvPicPr>
      </xdr:nvPicPr>
      <xdr:blipFill>
        <a:blip r:embed="rId2"/>
        <a:stretch>
          <a:fillRect/>
        </a:stretch>
      </xdr:blipFill>
      <xdr:spPr>
        <a:xfrm>
          <a:off x="2038350" y="13563600"/>
          <a:ext cx="4295775" cy="5495925"/>
        </a:xfrm>
        <a:prstGeom prst="rect">
          <a:avLst/>
        </a:prstGeom>
        <a:noFill/>
        <a:ln w="1" cmpd="sng">
          <a:noFill/>
        </a:ln>
      </xdr:spPr>
    </xdr:pic>
    <xdr:clientData/>
  </xdr:twoCellAnchor>
  <xdr:twoCellAnchor>
    <xdr:from>
      <xdr:col>3</xdr:col>
      <xdr:colOff>0</xdr:colOff>
      <xdr:row>0</xdr:row>
      <xdr:rowOff>114300</xdr:rowOff>
    </xdr:from>
    <xdr:to>
      <xdr:col>25</xdr:col>
      <xdr:colOff>581025</xdr:colOff>
      <xdr:row>5</xdr:row>
      <xdr:rowOff>104775</xdr:rowOff>
    </xdr:to>
    <xdr:sp>
      <xdr:nvSpPr>
        <xdr:cNvPr id="3" name="テキスト ボックス 2"/>
        <xdr:cNvSpPr txBox="1">
          <a:spLocks noChangeArrowheads="1"/>
        </xdr:cNvSpPr>
      </xdr:nvSpPr>
      <xdr:spPr>
        <a:xfrm>
          <a:off x="1419225" y="114300"/>
          <a:ext cx="13458825" cy="1466850"/>
        </a:xfrm>
        <a:prstGeom prst="rect">
          <a:avLst/>
        </a:prstGeom>
        <a:solidFill>
          <a:srgbClr val="FFFFFF"/>
        </a:solidFill>
        <a:ln w="41275" cmpd="dbl">
          <a:solidFill>
            <a:srgbClr val="4472C4"/>
          </a:solidFill>
          <a:headEnd type="none"/>
          <a:tailEnd type="none"/>
        </a:ln>
      </xdr:spPr>
      <xdr:txBody>
        <a:bodyPr vertOverflow="clip" wrap="square"/>
        <a:p>
          <a:pPr algn="ctr">
            <a:defRPr/>
          </a:pPr>
          <a:r>
            <a:rPr lang="en-US" cap="none" sz="1800" b="0" i="0" u="none" baseline="0">
              <a:solidFill>
                <a:srgbClr val="000000"/>
              </a:solidFill>
              <a:latin typeface="游明朝 Demibold"/>
              <a:ea typeface="游明朝 Demibold"/>
              <a:cs typeface="游明朝 Demibold"/>
            </a:rPr>
            <a:t>～～　企画申込書の作成方法について　～～</a:t>
          </a:r>
          <a:r>
            <a:rPr lang="en-US" cap="none" sz="1800" b="0" i="0" u="none" baseline="0">
              <a:solidFill>
                <a:srgbClr val="000000"/>
              </a:solidFill>
              <a:latin typeface="游明朝 Demibold"/>
              <a:ea typeface="游明朝 Demibold"/>
              <a:cs typeface="游明朝 Demibold"/>
            </a:rPr>
            <a:t>
</a:t>
          </a:r>
          <a:r>
            <a:rPr lang="en-US" cap="none" sz="1400" b="0" i="0" u="none" baseline="0">
              <a:solidFill>
                <a:srgbClr val="666699"/>
              </a:solidFill>
              <a:latin typeface="游明朝 Demibold"/>
              <a:ea typeface="游明朝 Demibold"/>
              <a:cs typeface="游明朝 Demibold"/>
            </a:rPr>
            <a:t>　以下の注意事項、入力方法についてよく読んでから申し込みをしてください。</a:t>
          </a:r>
          <a:r>
            <a:rPr lang="en-US" cap="none" sz="1400" b="0" i="0" u="none" baseline="0">
              <a:solidFill>
                <a:srgbClr val="666699"/>
              </a:solidFill>
              <a:latin typeface="游明朝 Demibold"/>
              <a:ea typeface="游明朝 Demibold"/>
              <a:cs typeface="游明朝 Demibold"/>
            </a:rPr>
            <a:t>
</a:t>
          </a:r>
          <a:r>
            <a:rPr lang="en-US" cap="none" sz="1400" b="0" i="0" u="none" baseline="0">
              <a:solidFill>
                <a:srgbClr val="666699"/>
              </a:solidFill>
              <a:latin typeface="游明朝 Demibold"/>
              <a:ea typeface="游明朝 Demibold"/>
              <a:cs typeface="游明朝 Demibold"/>
            </a:rPr>
            <a:t>　</a:t>
          </a:r>
          <a:r>
            <a:rPr lang="en-US" cap="none" sz="1400" b="0" i="0" u="none" baseline="0">
              <a:solidFill>
                <a:srgbClr val="FF0000"/>
              </a:solidFill>
              <a:latin typeface="游明朝 Demibold"/>
              <a:ea typeface="游明朝 Demibold"/>
              <a:cs typeface="游明朝 Demibold"/>
            </a:rPr>
            <a:t>【</a:t>
          </a:r>
          <a:r>
            <a:rPr lang="en-US" cap="none" sz="1400" b="0" i="0" u="none" baseline="0">
              <a:solidFill>
                <a:srgbClr val="FF0000"/>
              </a:solidFill>
              <a:latin typeface="游明朝 Demibold"/>
              <a:ea typeface="游明朝 Demibold"/>
              <a:cs typeface="游明朝 Demibold"/>
            </a:rPr>
            <a:t>注意事項</a:t>
          </a:r>
          <a:r>
            <a:rPr lang="en-US" cap="none" sz="1400" b="0" i="0" u="none" baseline="0">
              <a:solidFill>
                <a:srgbClr val="FF0000"/>
              </a:solidFill>
              <a:latin typeface="游明朝 Demibold"/>
              <a:ea typeface="游明朝 Demibold"/>
              <a:cs typeface="游明朝 Demibold"/>
            </a:rPr>
            <a:t>】</a:t>
          </a:r>
          <a:r>
            <a:rPr lang="en-US" cap="none" sz="1400" b="0" i="0" u="none" baseline="0">
              <a:solidFill>
                <a:srgbClr val="666699"/>
              </a:solidFill>
              <a:latin typeface="游明朝 Demibold"/>
              <a:ea typeface="游明朝 Demibold"/>
              <a:cs typeface="游明朝 Demibold"/>
            </a:rPr>
            <a:t>シート、</a:t>
          </a:r>
          <a:r>
            <a:rPr lang="en-US" cap="none" sz="1400" b="0" i="0" u="none" baseline="0">
              <a:solidFill>
                <a:srgbClr val="FF0000"/>
              </a:solidFill>
              <a:latin typeface="游明朝 Demibold"/>
              <a:ea typeface="游明朝 Demibold"/>
              <a:cs typeface="游明朝 Demibold"/>
            </a:rPr>
            <a:t>【</a:t>
          </a:r>
          <a:r>
            <a:rPr lang="en-US" cap="none" sz="1400" b="0" i="0" u="none" baseline="0">
              <a:solidFill>
                <a:srgbClr val="FF0000"/>
              </a:solidFill>
              <a:latin typeface="游明朝 Demibold"/>
              <a:ea typeface="游明朝 Demibold"/>
              <a:cs typeface="游明朝 Demibold"/>
            </a:rPr>
            <a:t>企画申込書</a:t>
          </a:r>
          <a:r>
            <a:rPr lang="en-US" cap="none" sz="1400" b="0" i="0" u="none" baseline="0">
              <a:solidFill>
                <a:srgbClr val="FF0000"/>
              </a:solidFill>
              <a:latin typeface="游明朝 Demibold"/>
              <a:ea typeface="游明朝 Demibold"/>
              <a:cs typeface="游明朝 Demibold"/>
            </a:rPr>
            <a:t>】</a:t>
          </a:r>
          <a:r>
            <a:rPr lang="en-US" cap="none" sz="1400" b="0" i="0" u="none" baseline="0">
              <a:solidFill>
                <a:srgbClr val="666699"/>
              </a:solidFill>
              <a:latin typeface="游明朝 Demibold"/>
              <a:ea typeface="游明朝 Demibold"/>
              <a:cs typeface="游明朝 Demibold"/>
            </a:rPr>
            <a:t>シート、のご入力が必要となります。</a:t>
          </a:r>
          <a:r>
            <a:rPr lang="en-US" cap="none" sz="1400" b="0" i="0" u="none" baseline="0">
              <a:solidFill>
                <a:srgbClr val="666699"/>
              </a:solidFill>
              <a:latin typeface="游明朝 Demibold"/>
              <a:ea typeface="游明朝 Demibold"/>
              <a:cs typeface="游明朝 Demibold"/>
            </a:rPr>
            <a:t>
</a:t>
          </a:r>
          <a:r>
            <a:rPr lang="en-US" cap="none" sz="1400" b="0" i="0" u="none" baseline="0">
              <a:solidFill>
                <a:srgbClr val="666699"/>
              </a:solidFill>
              <a:latin typeface="游明朝 Demibold"/>
              <a:ea typeface="游明朝 Demibold"/>
              <a:cs typeface="游明朝 Demibold"/>
            </a:rPr>
            <a:t>　また、提出前に必ず</a:t>
          </a:r>
          <a:r>
            <a:rPr lang="en-US" cap="none" sz="1400" b="0" i="0" u="none" baseline="0">
              <a:solidFill>
                <a:srgbClr val="FF0000"/>
              </a:solidFill>
              <a:latin typeface="游明朝 Demibold"/>
              <a:ea typeface="游明朝 Demibold"/>
              <a:cs typeface="游明朝 Demibold"/>
            </a:rPr>
            <a:t>【</a:t>
          </a:r>
          <a:r>
            <a:rPr lang="en-US" cap="none" sz="1400" b="0" i="0" u="none" baseline="0">
              <a:solidFill>
                <a:srgbClr val="FF0000"/>
              </a:solidFill>
              <a:latin typeface="游明朝 Demibold"/>
              <a:ea typeface="游明朝 Demibold"/>
              <a:cs typeface="游明朝 Demibold"/>
            </a:rPr>
            <a:t>版下</a:t>
          </a:r>
          <a:r>
            <a:rPr lang="en-US" cap="none" sz="1400" b="0" i="0" u="none" baseline="0">
              <a:solidFill>
                <a:srgbClr val="FF0000"/>
              </a:solidFill>
              <a:latin typeface="游明朝 Demibold"/>
              <a:ea typeface="游明朝 Demibold"/>
              <a:cs typeface="游明朝 Demibold"/>
            </a:rPr>
            <a:t>】</a:t>
          </a:r>
          <a:r>
            <a:rPr lang="en-US" cap="none" sz="1400" b="0" i="0" u="none" baseline="0">
              <a:solidFill>
                <a:srgbClr val="FF0000"/>
              </a:solidFill>
              <a:latin typeface="游明朝 Demibold"/>
              <a:ea typeface="游明朝 Demibold"/>
              <a:cs typeface="游明朝 Demibold"/>
            </a:rPr>
            <a:t>シートの表示</a:t>
          </a:r>
          <a:r>
            <a:rPr lang="en-US" cap="none" sz="1400" b="0" i="0" u="none" baseline="0">
              <a:solidFill>
                <a:srgbClr val="666699"/>
              </a:solidFill>
              <a:latin typeface="游明朝 Demibold"/>
              <a:ea typeface="游明朝 Demibold"/>
              <a:cs typeface="游明朝 Demibold"/>
            </a:rPr>
            <a:t>をご確認ください。</a:t>
          </a:r>
          <a:r>
            <a:rPr lang="en-US" cap="none" sz="1400" b="0" i="0" u="none" baseline="0">
              <a:solidFill>
                <a:srgbClr val="666699"/>
              </a:solidFill>
              <a:latin typeface="游明朝 Demibold"/>
              <a:ea typeface="游明朝 Demibold"/>
              <a:cs typeface="游明朝 Demibold"/>
            </a:rPr>
            <a:t>
</a:t>
          </a:r>
        </a:p>
      </xdr:txBody>
    </xdr:sp>
    <xdr:clientData/>
  </xdr:twoCellAnchor>
  <xdr:twoCellAnchor>
    <xdr:from>
      <xdr:col>6</xdr:col>
      <xdr:colOff>190500</xdr:colOff>
      <xdr:row>42</xdr:row>
      <xdr:rowOff>266700</xdr:rowOff>
    </xdr:from>
    <xdr:to>
      <xdr:col>7</xdr:col>
      <xdr:colOff>76200</xdr:colOff>
      <xdr:row>44</xdr:row>
      <xdr:rowOff>28575</xdr:rowOff>
    </xdr:to>
    <xdr:sp>
      <xdr:nvSpPr>
        <xdr:cNvPr id="4" name="楕円 39"/>
        <xdr:cNvSpPr>
          <a:spLocks/>
        </xdr:cNvSpPr>
      </xdr:nvSpPr>
      <xdr:spPr>
        <a:xfrm>
          <a:off x="3352800" y="12668250"/>
          <a:ext cx="466725" cy="3524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4</xdr:col>
      <xdr:colOff>209550</xdr:colOff>
      <xdr:row>48</xdr:row>
      <xdr:rowOff>200025</xdr:rowOff>
    </xdr:from>
    <xdr:to>
      <xdr:col>11</xdr:col>
      <xdr:colOff>114300</xdr:colOff>
      <xdr:row>53</xdr:row>
      <xdr:rowOff>66675</xdr:rowOff>
    </xdr:to>
    <xdr:sp>
      <xdr:nvSpPr>
        <xdr:cNvPr id="5" name="正方形/長方形 40"/>
        <xdr:cNvSpPr>
          <a:spLocks/>
        </xdr:cNvSpPr>
      </xdr:nvSpPr>
      <xdr:spPr>
        <a:xfrm>
          <a:off x="2209800" y="14373225"/>
          <a:ext cx="3971925" cy="1343025"/>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13</xdr:col>
      <xdr:colOff>171450</xdr:colOff>
      <xdr:row>48</xdr:row>
      <xdr:rowOff>123825</xdr:rowOff>
    </xdr:from>
    <xdr:to>
      <xdr:col>20</xdr:col>
      <xdr:colOff>66675</xdr:colOff>
      <xdr:row>53</xdr:row>
      <xdr:rowOff>257175</xdr:rowOff>
    </xdr:to>
    <xdr:sp>
      <xdr:nvSpPr>
        <xdr:cNvPr id="6" name="正方形/長方形 42"/>
        <xdr:cNvSpPr>
          <a:spLocks/>
        </xdr:cNvSpPr>
      </xdr:nvSpPr>
      <xdr:spPr>
        <a:xfrm>
          <a:off x="7400925" y="14297025"/>
          <a:ext cx="4010025" cy="1609725"/>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12</xdr:col>
      <xdr:colOff>495300</xdr:colOff>
      <xdr:row>45</xdr:row>
      <xdr:rowOff>114300</xdr:rowOff>
    </xdr:from>
    <xdr:to>
      <xdr:col>20</xdr:col>
      <xdr:colOff>171450</xdr:colOff>
      <xdr:row>64</xdr:row>
      <xdr:rowOff>238125</xdr:rowOff>
    </xdr:to>
    <xdr:sp>
      <xdr:nvSpPr>
        <xdr:cNvPr id="7" name="乗算記号 1"/>
        <xdr:cNvSpPr>
          <a:spLocks/>
        </xdr:cNvSpPr>
      </xdr:nvSpPr>
      <xdr:spPr>
        <a:xfrm>
          <a:off x="7143750" y="13401675"/>
          <a:ext cx="4371975" cy="5734050"/>
        </a:xfrm>
        <a:custGeom>
          <a:pathLst>
            <a:path h="5662706" w="3481294">
              <a:moveTo>
                <a:pt x="738742" y="1419906"/>
              </a:moveTo>
              <a:lnTo>
                <a:pt x="933498" y="1300175"/>
              </a:lnTo>
              <a:lnTo>
                <a:pt x="1740647" y="2613091"/>
              </a:lnTo>
              <a:lnTo>
                <a:pt x="2547796" y="1300175"/>
              </a:lnTo>
              <a:lnTo>
                <a:pt x="2742552" y="1419906"/>
              </a:lnTo>
              <a:lnTo>
                <a:pt x="1874829" y="2831353"/>
              </a:lnTo>
              <a:lnTo>
                <a:pt x="2742552" y="4242800"/>
              </a:lnTo>
              <a:lnTo>
                <a:pt x="2547796" y="4362531"/>
              </a:lnTo>
              <a:lnTo>
                <a:pt x="1740647" y="3049615"/>
              </a:lnTo>
              <a:lnTo>
                <a:pt x="933498" y="4362531"/>
              </a:lnTo>
              <a:lnTo>
                <a:pt x="738742" y="4242800"/>
              </a:lnTo>
              <a:lnTo>
                <a:pt x="1606465" y="2831353"/>
              </a:lnTo>
              <a:lnTo>
                <a:pt x="738742" y="1419906"/>
              </a:lnTo>
              <a:close/>
            </a:path>
          </a:pathLst>
        </a:cu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73</xdr:row>
      <xdr:rowOff>0</xdr:rowOff>
    </xdr:from>
    <xdr:to>
      <xdr:col>2</xdr:col>
      <xdr:colOff>1285875</xdr:colOff>
      <xdr:row>76</xdr:row>
      <xdr:rowOff>0</xdr:rowOff>
    </xdr:to>
    <xdr:sp>
      <xdr:nvSpPr>
        <xdr:cNvPr id="1" name="Text Box 7664"/>
        <xdr:cNvSpPr txBox="1">
          <a:spLocks noChangeArrowheads="1"/>
        </xdr:cNvSpPr>
      </xdr:nvSpPr>
      <xdr:spPr>
        <a:xfrm>
          <a:off x="4419600" y="24793575"/>
          <a:ext cx="1285875" cy="1371600"/>
        </a:xfrm>
        <a:prstGeom prst="rect">
          <a:avLst/>
        </a:prstGeom>
        <a:solidFill>
          <a:srgbClr val="FFFFFF"/>
        </a:solidFill>
        <a:ln w="9525" cmpd="sng">
          <a:solidFill>
            <a:srgbClr val="000000"/>
          </a:solidFill>
          <a:headEnd type="none"/>
          <a:tailEnd type="none"/>
        </a:ln>
      </xdr:spPr>
      <xdr:txBody>
        <a:bodyPr vertOverflow="clip" wrap="square" lIns="45720" tIns="54864" rIns="0" bIns="54864" anchor="ctr"/>
        <a:p>
          <a:pPr algn="l">
            <a:defRPr/>
          </a:pPr>
          <a:r>
            <a:rPr lang="en-US" cap="none" sz="1100" b="1" i="0" u="none" baseline="0">
              <a:solidFill>
                <a:srgbClr val="000000"/>
              </a:solidFill>
              <a:latin typeface="游ゴシック"/>
              <a:ea typeface="游ゴシック"/>
              <a:cs typeface="游ゴシック"/>
            </a:rPr>
            <a:t>【連絡先】</a:t>
          </a:r>
        </a:p>
      </xdr:txBody>
    </xdr:sp>
    <xdr:clientData/>
  </xdr:twoCellAnchor>
  <xdr:twoCellAnchor>
    <xdr:from>
      <xdr:col>2</xdr:col>
      <xdr:colOff>1381125</xdr:colOff>
      <xdr:row>11</xdr:row>
      <xdr:rowOff>114300</xdr:rowOff>
    </xdr:from>
    <xdr:to>
      <xdr:col>3</xdr:col>
      <xdr:colOff>361950</xdr:colOff>
      <xdr:row>13</xdr:row>
      <xdr:rowOff>142875</xdr:rowOff>
    </xdr:to>
    <xdr:sp>
      <xdr:nvSpPr>
        <xdr:cNvPr id="2" name="テキスト ボックス 2"/>
        <xdr:cNvSpPr txBox="1">
          <a:spLocks noChangeArrowheads="1"/>
        </xdr:cNvSpPr>
      </xdr:nvSpPr>
      <xdr:spPr>
        <a:xfrm>
          <a:off x="5800725" y="3286125"/>
          <a:ext cx="2190750" cy="390525"/>
        </a:xfrm>
        <a:prstGeom prst="rect">
          <a:avLst/>
        </a:prstGeom>
        <a:noFill/>
        <a:ln w="9525" cmpd="sng">
          <a:noFill/>
        </a:ln>
      </xdr:spPr>
      <xdr:txBody>
        <a:bodyPr vertOverflow="clip" wrap="square"/>
        <a:p>
          <a:pPr algn="l">
            <a:defRPr/>
          </a:pPr>
          <a:r>
            <a:rPr lang="en-US" cap="none" sz="900" b="0" i="0" u="none" baseline="0">
              <a:solidFill>
                <a:srgbClr val="000000"/>
              </a:solidFill>
              <a:latin typeface="游ゴシック"/>
              <a:ea typeface="游ゴシック"/>
              <a:cs typeface="游ゴシック"/>
            </a:rPr>
            <a:t>７月２１日（木）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游ゴシック"/>
              <a:ea typeface="游ゴシック"/>
              <a:cs typeface="游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游ゴシック"/>
              <a:ea typeface="游ゴシック"/>
              <a:cs typeface="游ゴシック"/>
            </a:rPr>
            <a:t>　</a:t>
          </a:r>
          <a:r>
            <a:rPr lang="en-US" cap="none" sz="900" b="0" i="0" u="none" baseline="0">
              <a:solidFill>
                <a:srgbClr val="000000"/>
              </a:solidFill>
              <a:latin typeface="游ゴシック"/>
              <a:ea typeface="游ゴシック"/>
              <a:cs typeface="游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游ゴシック"/>
              <a:ea typeface="游ゴシック"/>
              <a:cs typeface="游ゴシック"/>
            </a:rPr>
            <a:t>８月３日（水）</a:t>
          </a:r>
          <a:r>
            <a:rPr lang="en-US" cap="none" sz="900" b="0" i="0" u="none" baseline="0">
              <a:solidFill>
                <a:srgbClr val="000000"/>
              </a:solidFill>
              <a:latin typeface="Calibri"/>
              <a:ea typeface="Calibri"/>
              <a:cs typeface="Calibri"/>
            </a:rPr>
            <a:t>
</a:t>
          </a:r>
        </a:p>
      </xdr:txBody>
    </xdr:sp>
    <xdr:clientData/>
  </xdr:twoCellAnchor>
  <xdr:oneCellAnchor>
    <xdr:from>
      <xdr:col>0</xdr:col>
      <xdr:colOff>47625</xdr:colOff>
      <xdr:row>1</xdr:row>
      <xdr:rowOff>400050</xdr:rowOff>
    </xdr:from>
    <xdr:ext cx="4105275" cy="1952625"/>
    <xdr:sp>
      <xdr:nvSpPr>
        <xdr:cNvPr id="3" name="吹き出し: 線 (強調線付き) 23"/>
        <xdr:cNvSpPr>
          <a:spLocks/>
        </xdr:cNvSpPr>
      </xdr:nvSpPr>
      <xdr:spPr>
        <a:xfrm>
          <a:off x="47625" y="581025"/>
          <a:ext cx="4105275" cy="1952625"/>
        </a:xfrm>
        <a:prstGeom prst="accentCallout1">
          <a:avLst>
            <a:gd name="adj1" fmla="val 58606"/>
            <a:gd name="adj2" fmla="val -23578"/>
            <a:gd name="adj3" fmla="val 52648"/>
            <a:gd name="adj4" fmla="val -33333"/>
          </a:avLst>
        </a:prstGeom>
        <a:solidFill>
          <a:srgbClr val="FBE5D6"/>
        </a:solidFill>
        <a:ln w="12700" cmpd="sng">
          <a:solidFill>
            <a:srgbClr val="ED7D31"/>
          </a:solidFill>
          <a:headEnd type="none"/>
          <a:tailEnd type="none"/>
        </a:ln>
      </xdr:spPr>
      <xdr:txBody>
        <a:bodyPr vertOverflow="clip" wrap="square" lIns="36576" tIns="50292" rIns="0" bIns="50292" anchor="ctr"/>
        <a:p>
          <a:pPr algn="l">
            <a:defRPr/>
          </a:pPr>
          <a:r>
            <a:rPr lang="en-US" cap="none" sz="1100" b="1" i="0" u="none" baseline="0">
              <a:solidFill>
                <a:srgbClr val="000000"/>
              </a:solidFill>
              <a:latin typeface="游ゴシック"/>
              <a:ea typeface="游ゴシック"/>
              <a:cs typeface="游ゴシック"/>
            </a:rPr>
            <a:t>【講座タイトル】</a:t>
          </a:r>
          <a:r>
            <a:rPr lang="en-US" cap="none" sz="1100" b="1"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対象学年に</a:t>
          </a:r>
          <a:r>
            <a:rPr lang="en-US" cap="none" sz="1100" b="0" i="0" u="none" baseline="0">
              <a:solidFill>
                <a:srgbClr val="000000"/>
              </a:solidFill>
              <a:latin typeface="游ゴシック"/>
              <a:ea typeface="游ゴシック"/>
              <a:cs typeface="游ゴシック"/>
            </a:rPr>
            <a:t>3</a:t>
          </a:r>
          <a:r>
            <a:rPr lang="en-US" cap="none" sz="1100" b="0" i="0" u="none" baseline="0">
              <a:solidFill>
                <a:srgbClr val="000000"/>
              </a:solidFill>
              <a:latin typeface="游ゴシック"/>
              <a:ea typeface="游ゴシック"/>
              <a:cs typeface="游ゴシック"/>
            </a:rPr>
            <a:t>年生以下を含む場合は、生徒が読めるように「ひらがな表記」でお願いします。</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オンライン講座はタイトルの前に</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オンライン講座</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〇〇〇」と入れてください。</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キーボードの</a:t>
          </a:r>
          <a:r>
            <a:rPr lang="en-US" cap="none" sz="1100" b="0" i="0" u="none" baseline="0">
              <a:solidFill>
                <a:srgbClr val="000000"/>
              </a:solidFill>
            </a:rPr>
            <a:t>[Alt]</a:t>
          </a:r>
          <a:r>
            <a:rPr lang="en-US" cap="none" sz="1100" b="0" i="0" u="none" baseline="0">
              <a:solidFill>
                <a:srgbClr val="000000"/>
              </a:solidFill>
              <a:latin typeface="游ゴシック"/>
              <a:ea typeface="游ゴシック"/>
              <a:cs typeface="游ゴシック"/>
            </a:rPr>
            <a:t>と</a:t>
          </a:r>
          <a:r>
            <a:rPr lang="en-US" cap="none" sz="1100" b="0" i="0" u="none" baseline="0">
              <a:solidFill>
                <a:srgbClr val="000000"/>
              </a:solidFill>
            </a:rPr>
            <a:t>[Enter]</a:t>
          </a:r>
          <a:r>
            <a:rPr lang="en-US" cap="none" sz="1100" b="0" i="0" u="none" baseline="0">
              <a:solidFill>
                <a:srgbClr val="000000"/>
              </a:solidFill>
              <a:latin typeface="游ゴシック"/>
              <a:ea typeface="游ゴシック"/>
              <a:cs typeface="游ゴシック"/>
            </a:rPr>
            <a:t>を</a:t>
          </a:r>
          <a:r>
            <a:rPr lang="en-US" cap="none" sz="1100" b="0" i="0" u="none" baseline="0">
              <a:solidFill>
                <a:srgbClr val="000000"/>
              </a:solidFill>
            </a:rPr>
            <a:t>
</a:t>
          </a:r>
          <a:r>
            <a:rPr lang="en-US" cap="none" sz="1100" b="0" i="0" u="none" baseline="0">
              <a:solidFill>
                <a:srgbClr val="000000"/>
              </a:solidFill>
              <a:latin typeface="游ゴシック"/>
              <a:ea typeface="游ゴシック"/>
              <a:cs typeface="游ゴシック"/>
            </a:rPr>
            <a:t>同時押下でセル内で改行ができます。</a:t>
          </a:r>
          <a:r>
            <a:rPr lang="en-US" cap="none" sz="1100" b="0" i="0" u="none" baseline="0">
              <a:solidFill>
                <a:srgbClr val="000000"/>
              </a:solidFill>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rPr>
            <a:t>※</a:t>
          </a:r>
          <a:r>
            <a:rPr lang="en-US" cap="none" sz="1100" b="0" i="0" u="none" baseline="0">
              <a:solidFill>
                <a:srgbClr val="000000"/>
              </a:solidFill>
              <a:latin typeface="游ゴシック"/>
              <a:ea typeface="游ゴシック"/>
              <a:cs typeface="游ゴシック"/>
            </a:rPr>
            <a:t>２行まで</a:t>
          </a:r>
        </a:p>
      </xdr:txBody>
    </xdr:sp>
    <xdr:clientData/>
  </xdr:oneCellAnchor>
  <xdr:twoCellAnchor>
    <xdr:from>
      <xdr:col>3</xdr:col>
      <xdr:colOff>828675</xdr:colOff>
      <xdr:row>11</xdr:row>
      <xdr:rowOff>38100</xdr:rowOff>
    </xdr:from>
    <xdr:to>
      <xdr:col>4</xdr:col>
      <xdr:colOff>9525</xdr:colOff>
      <xdr:row>14</xdr:row>
      <xdr:rowOff>9525</xdr:rowOff>
    </xdr:to>
    <xdr:sp>
      <xdr:nvSpPr>
        <xdr:cNvPr id="4" name="テキスト ボックス 6"/>
        <xdr:cNvSpPr txBox="1">
          <a:spLocks noChangeArrowheads="1"/>
        </xdr:cNvSpPr>
      </xdr:nvSpPr>
      <xdr:spPr>
        <a:xfrm>
          <a:off x="8458200" y="3209925"/>
          <a:ext cx="9525" cy="514350"/>
        </a:xfrm>
        <a:prstGeom prst="rect">
          <a:avLst/>
        </a:prstGeom>
        <a:noFill/>
        <a:ln w="9525" cmpd="sng">
          <a:noFill/>
        </a:ln>
      </xdr:spPr>
      <xdr:txBody>
        <a:bodyPr vertOverflow="clip" wrap="square"/>
        <a:p>
          <a:pPr algn="l">
            <a:defRPr/>
          </a:pPr>
          <a:r>
            <a:rPr lang="en-US" cap="none" sz="1000" b="0" i="0" u="none" baseline="0">
              <a:solidFill>
                <a:srgbClr val="000000"/>
              </a:solidFill>
              <a:latin typeface="游ゴシック"/>
              <a:ea typeface="游ゴシック"/>
              <a:cs typeface="游ゴシック"/>
            </a:rPr>
            <a:t>７月２４日（土）</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８月５日（木）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游ゴシック"/>
              <a:ea typeface="游ゴシック"/>
              <a:cs typeface="游ゴシック"/>
            </a:rPr>
            <a:t>但し、</a:t>
          </a:r>
          <a:r>
            <a:rPr lang="en-US" cap="none" sz="1000" b="0" i="0" u="none" baseline="0">
              <a:solidFill>
                <a:srgbClr val="000000"/>
              </a:solidFill>
              <a:latin typeface="Calibri"/>
              <a:ea typeface="Calibri"/>
              <a:cs typeface="Calibri"/>
            </a:rPr>
            <a:t>7/30</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Calibri"/>
              <a:ea typeface="Calibri"/>
              <a:cs typeface="Calibri"/>
            </a:rPr>
            <a:t>8/1</a:t>
          </a:r>
          <a:r>
            <a:rPr lang="en-US" cap="none" sz="1000" b="0" i="0" u="none" baseline="0">
              <a:solidFill>
                <a:srgbClr val="000000"/>
              </a:solidFill>
              <a:latin typeface="游ゴシック"/>
              <a:ea typeface="游ゴシック"/>
              <a:cs typeface="游ゴシック"/>
            </a:rPr>
            <a:t>は除く）</a:t>
          </a:r>
          <a:r>
            <a:rPr lang="en-US" cap="none" sz="1000" b="0" i="0" u="none" baseline="0">
              <a:solidFill>
                <a:srgbClr val="000000"/>
              </a:solidFill>
              <a:latin typeface="Calibri"/>
              <a:ea typeface="Calibri"/>
              <a:cs typeface="Calibri"/>
            </a:rPr>
            <a:t>
</a:t>
          </a:r>
        </a:p>
      </xdr:txBody>
    </xdr:sp>
    <xdr:clientData/>
  </xdr:twoCellAnchor>
  <xdr:oneCellAnchor>
    <xdr:from>
      <xdr:col>0</xdr:col>
      <xdr:colOff>47625</xdr:colOff>
      <xdr:row>10</xdr:row>
      <xdr:rowOff>0</xdr:rowOff>
    </xdr:from>
    <xdr:ext cx="4105275" cy="1800225"/>
    <xdr:sp>
      <xdr:nvSpPr>
        <xdr:cNvPr id="5" name="吹き出し: 線 (強調線付き) 26"/>
        <xdr:cNvSpPr>
          <a:spLocks/>
        </xdr:cNvSpPr>
      </xdr:nvSpPr>
      <xdr:spPr>
        <a:xfrm>
          <a:off x="47625" y="2705100"/>
          <a:ext cx="4105275" cy="1800225"/>
        </a:xfrm>
        <a:prstGeom prst="accentCallout1">
          <a:avLst>
            <a:gd name="adj1" fmla="val 61865"/>
            <a:gd name="adj2" fmla="val -17930"/>
            <a:gd name="adj3" fmla="val 52435"/>
            <a:gd name="adj4" fmla="val -29226"/>
          </a:avLst>
        </a:prstGeom>
        <a:solidFill>
          <a:srgbClr val="FBE5D6"/>
        </a:solidFill>
        <a:ln w="12700" cmpd="sng">
          <a:solidFill>
            <a:srgbClr val="ED7D31"/>
          </a:solidFill>
          <a:headEnd type="none"/>
          <a:tailEnd type="none"/>
        </a:ln>
      </xdr:spPr>
      <xdr:txBody>
        <a:bodyPr vertOverflow="clip" wrap="square" lIns="36576" tIns="50292" rIns="0" bIns="50292" anchor="ctr"/>
        <a:p>
          <a:pPr algn="l">
            <a:defRPr/>
          </a:pPr>
          <a:r>
            <a:rPr lang="en-US" cap="none" sz="1100" b="1" i="0" u="none" baseline="0">
              <a:solidFill>
                <a:srgbClr val="000000"/>
              </a:solidFill>
              <a:latin typeface="游ゴシック"/>
              <a:ea typeface="游ゴシック"/>
              <a:cs typeface="游ゴシック"/>
            </a:rPr>
            <a:t>【</a:t>
          </a:r>
          <a:r>
            <a:rPr lang="en-US" cap="none" sz="1100" b="1" i="0" u="none" baseline="0">
              <a:solidFill>
                <a:srgbClr val="000000"/>
              </a:solidFill>
              <a:latin typeface="游ゴシック"/>
              <a:ea typeface="游ゴシック"/>
              <a:cs typeface="游ゴシック"/>
            </a:rPr>
            <a:t>講座日時</a:t>
          </a:r>
          <a:r>
            <a:rPr lang="en-US" cap="none" sz="1100" b="1" i="0" u="none" baseline="0">
              <a:solidFill>
                <a:srgbClr val="000000"/>
              </a:solidFill>
              <a:latin typeface="游ゴシック"/>
              <a:ea typeface="游ゴシック"/>
              <a:cs typeface="游ゴシック"/>
            </a:rPr>
            <a:t>】</a:t>
          </a:r>
          <a:r>
            <a:rPr lang="en-US" cap="none" sz="1100" b="1" i="0" u="none" baseline="0">
              <a:solidFill>
                <a:srgbClr val="000000"/>
              </a:solidFill>
            </a:rPr>
            <a:t>
</a:t>
          </a:r>
          <a:r>
            <a:rPr lang="en-US" cap="none" sz="1100" b="0" i="0" u="none" baseline="0">
              <a:solidFill>
                <a:srgbClr val="000000"/>
              </a:solidFill>
              <a:latin typeface="游ゴシック"/>
              <a:ea typeface="游ゴシック"/>
              <a:cs typeface="游ゴシック"/>
            </a:rPr>
            <a:t>講座開始時間は下記のいずれかにしてください。</a:t>
          </a:r>
          <a:r>
            <a:rPr lang="en-US" cap="none" sz="1100" b="0" i="0" u="none" baseline="0">
              <a:solidFill>
                <a:srgbClr val="000000"/>
              </a:solidFill>
            </a:rPr>
            <a:t>
</a:t>
          </a:r>
          <a:r>
            <a:rPr lang="en-US" cap="none" sz="1100" b="0" i="0" u="none" baseline="0">
              <a:solidFill>
                <a:srgbClr val="000000"/>
              </a:solidFill>
            </a:rPr>
            <a:t>9:30</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rPr>
            <a:t>13:30</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rPr>
            <a:t>16:00</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rPr>
            <a:t>
</a:t>
          </a:r>
          <a:r>
            <a:rPr lang="en-US" cap="none" sz="1100" b="0" i="0" u="none" baseline="0">
              <a:solidFill>
                <a:srgbClr val="000000"/>
              </a:solidFill>
              <a:latin typeface="游ゴシック"/>
              <a:ea typeface="游ゴシック"/>
              <a:cs typeface="游ゴシック"/>
            </a:rPr>
            <a:t>その他ご要望はご相談ください。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游ゴシック"/>
              <a:ea typeface="游ゴシック"/>
              <a:cs typeface="游ゴシック"/>
            </a:rPr>
            <a:t>終了時間は、基本</a:t>
          </a:r>
          <a:r>
            <a:rPr lang="en-US" cap="none" sz="1100" b="0" i="0" u="none" baseline="0">
              <a:solidFill>
                <a:srgbClr val="000000"/>
              </a:solidFill>
            </a:rPr>
            <a:t>17</a:t>
          </a:r>
          <a:r>
            <a:rPr lang="en-US" cap="none" sz="1100" b="0" i="0" u="none" baseline="0">
              <a:solidFill>
                <a:srgbClr val="000000"/>
              </a:solidFill>
              <a:latin typeface="游ゴシック"/>
              <a:ea typeface="游ゴシック"/>
              <a:cs typeface="游ゴシック"/>
            </a:rPr>
            <a:t>時を過ぎないようにしてください。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游ゴシック"/>
              <a:ea typeface="游ゴシック"/>
              <a:cs typeface="游ゴシック"/>
            </a:rPr>
            <a:t>校庭を使用する運動系講座は</a:t>
          </a:r>
          <a:r>
            <a:rPr lang="en-US" cap="none" sz="1100" b="0" i="0" u="none" baseline="0">
              <a:solidFill>
                <a:srgbClr val="000000"/>
              </a:solidFill>
            </a:rPr>
            <a:t>16:00</a:t>
          </a:r>
          <a:r>
            <a:rPr lang="en-US" cap="none" sz="1100" b="0" i="0" u="none" baseline="0">
              <a:solidFill>
                <a:srgbClr val="000000"/>
              </a:solidFill>
              <a:latin typeface="游ゴシック"/>
              <a:ea typeface="游ゴシック"/>
              <a:cs typeface="游ゴシック"/>
            </a:rPr>
            <a:t>～を選択してください。</a:t>
          </a:r>
        </a:p>
      </xdr:txBody>
    </xdr:sp>
    <xdr:clientData/>
  </xdr:oneCellAnchor>
  <xdr:oneCellAnchor>
    <xdr:from>
      <xdr:col>0</xdr:col>
      <xdr:colOff>47625</xdr:colOff>
      <xdr:row>16</xdr:row>
      <xdr:rowOff>123825</xdr:rowOff>
    </xdr:from>
    <xdr:ext cx="4105275" cy="457200"/>
    <xdr:sp>
      <xdr:nvSpPr>
        <xdr:cNvPr id="6" name="吹き出し: 線 (強調線付き) 26"/>
        <xdr:cNvSpPr>
          <a:spLocks/>
        </xdr:cNvSpPr>
      </xdr:nvSpPr>
      <xdr:spPr>
        <a:xfrm>
          <a:off x="47625" y="4600575"/>
          <a:ext cx="4105275" cy="457200"/>
        </a:xfrm>
        <a:prstGeom prst="accentCallout1">
          <a:avLst>
            <a:gd name="adj1" fmla="val 58648"/>
            <a:gd name="adj2" fmla="val -96250"/>
            <a:gd name="adj3" fmla="val 52435"/>
            <a:gd name="adj4" fmla="val -27523"/>
          </a:avLst>
        </a:prstGeom>
        <a:solidFill>
          <a:srgbClr val="FBE5D6"/>
        </a:solidFill>
        <a:ln w="12700" cmpd="sng">
          <a:solidFill>
            <a:srgbClr val="ED7D31"/>
          </a:solidFill>
          <a:headEnd type="none"/>
          <a:tailEnd type="none"/>
        </a:ln>
      </xdr:spPr>
      <xdr:txBody>
        <a:bodyPr vertOverflow="clip" wrap="square" lIns="36576" tIns="50292" rIns="0" bIns="50292" anchor="ctr"/>
        <a:p>
          <a:pPr algn="l">
            <a:defRPr/>
          </a:pPr>
          <a:r>
            <a:rPr lang="en-US" cap="none" sz="1100" b="1" i="0" u="none" baseline="0">
              <a:solidFill>
                <a:srgbClr val="000000"/>
              </a:solidFill>
              <a:latin typeface="游ゴシック"/>
              <a:ea typeface="游ゴシック"/>
              <a:cs typeface="游ゴシック"/>
            </a:rPr>
            <a:t>【</a:t>
          </a:r>
          <a:r>
            <a:rPr lang="en-US" cap="none" sz="1100" b="1" i="0" u="none" baseline="0">
              <a:solidFill>
                <a:srgbClr val="000000"/>
              </a:solidFill>
              <a:latin typeface="游ゴシック"/>
              <a:ea typeface="游ゴシック"/>
              <a:cs typeface="游ゴシック"/>
            </a:rPr>
            <a:t>片づけにかかる時間</a:t>
          </a:r>
          <a:r>
            <a:rPr lang="en-US" cap="none" sz="1100" b="1" i="0" u="none" baseline="0">
              <a:solidFill>
                <a:srgbClr val="000000"/>
              </a:solidFill>
              <a:latin typeface="游ゴシック"/>
              <a:ea typeface="游ゴシック"/>
              <a:cs typeface="游ゴシック"/>
            </a:rPr>
            <a:t>】</a:t>
          </a:r>
          <a:r>
            <a:rPr lang="en-US" cap="none" sz="1100" b="1"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準備や片付けにかかる時間をご記入ください。</a:t>
          </a:r>
        </a:p>
      </xdr:txBody>
    </xdr:sp>
    <xdr:clientData/>
  </xdr:oneCellAnchor>
  <xdr:oneCellAnchor>
    <xdr:from>
      <xdr:col>0</xdr:col>
      <xdr:colOff>47625</xdr:colOff>
      <xdr:row>23</xdr:row>
      <xdr:rowOff>285750</xdr:rowOff>
    </xdr:from>
    <xdr:ext cx="4105275" cy="1981200"/>
    <xdr:sp>
      <xdr:nvSpPr>
        <xdr:cNvPr id="7" name="吹き出し: 線 (強調線付き) 31"/>
        <xdr:cNvSpPr>
          <a:spLocks/>
        </xdr:cNvSpPr>
      </xdr:nvSpPr>
      <xdr:spPr>
        <a:xfrm>
          <a:off x="47625" y="7124700"/>
          <a:ext cx="4105275" cy="1981200"/>
        </a:xfrm>
        <a:prstGeom prst="accentCallout1">
          <a:avLst>
            <a:gd name="adj1" fmla="val 58717"/>
            <a:gd name="adj2" fmla="val 8282"/>
            <a:gd name="adj3" fmla="val 52152"/>
            <a:gd name="adj4" fmla="val -208"/>
          </a:avLst>
        </a:prstGeom>
        <a:solidFill>
          <a:srgbClr val="FBE5D6"/>
        </a:solidFill>
        <a:ln w="12700" cmpd="sng">
          <a:solidFill>
            <a:srgbClr val="ED7D31"/>
          </a:solidFill>
          <a:headEnd type="none"/>
          <a:tailEnd type="none"/>
        </a:ln>
      </xdr:spPr>
      <xdr:txBody>
        <a:bodyPr vertOverflow="clip" wrap="square" lIns="36576" tIns="50292" rIns="0" bIns="50292" anchor="ctr"/>
        <a:p>
          <a:pPr algn="l">
            <a:defRPr/>
          </a:pPr>
          <a:r>
            <a:rPr lang="en-US" cap="none" sz="1100" b="1" i="0" u="none" baseline="0">
              <a:solidFill>
                <a:srgbClr val="000000"/>
              </a:solidFill>
              <a:latin typeface="游ゴシック"/>
              <a:ea typeface="游ゴシック"/>
              <a:cs typeface="游ゴシック"/>
            </a:rPr>
            <a:t>費用について：</a:t>
          </a:r>
          <a:r>
            <a:rPr lang="en-US" cap="none" sz="1100" b="1" i="0" u="none" baseline="0">
              <a:solidFill>
                <a:srgbClr val="000000"/>
              </a:solidFill>
            </a:rPr>
            <a:t>
</a:t>
          </a:r>
          <a:r>
            <a:rPr lang="en-US" cap="none" sz="1100" b="0" i="0" u="none" baseline="0">
              <a:solidFill>
                <a:srgbClr val="000000"/>
              </a:solidFill>
              <a:latin typeface="游ゴシック"/>
              <a:ea typeface="游ゴシック"/>
              <a:cs typeface="游ゴシック"/>
            </a:rPr>
            <a:t>講座参加者が</a:t>
          </a:r>
          <a:r>
            <a:rPr lang="en-US" cap="none" sz="1100" b="0" i="0" u="none" baseline="0">
              <a:solidFill>
                <a:srgbClr val="FF0000"/>
              </a:solidFill>
              <a:latin typeface="游ゴシック"/>
              <a:ea typeface="游ゴシック"/>
              <a:cs typeface="游ゴシック"/>
            </a:rPr>
            <a:t>「児童のみ」「指定学年のみ親子」「全員親子」の場合に関わらず、当選</a:t>
          </a:r>
          <a:r>
            <a:rPr lang="en-US" cap="none" sz="1100" b="0" i="0" u="none" baseline="0">
              <a:solidFill>
                <a:srgbClr val="FF0000"/>
              </a:solidFill>
            </a:rPr>
            <a:t>1</a:t>
          </a:r>
          <a:r>
            <a:rPr lang="en-US" cap="none" sz="1100" b="0" i="0" u="none" baseline="0">
              <a:solidFill>
                <a:srgbClr val="FF0000"/>
              </a:solidFill>
              <a:latin typeface="游ゴシック"/>
              <a:ea typeface="游ゴシック"/>
              <a:cs typeface="游ゴシック"/>
            </a:rPr>
            <a:t>人分の費用</a:t>
          </a:r>
          <a:r>
            <a:rPr lang="en-US" cap="none" sz="1100" b="0" i="0" u="none" baseline="0">
              <a:solidFill>
                <a:srgbClr val="000000"/>
              </a:solidFill>
              <a:latin typeface="游ゴシック"/>
              <a:ea typeface="游ゴシック"/>
              <a:cs typeface="游ゴシック"/>
            </a:rPr>
            <a:t>として金額を設定してください。</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sng" baseline="0">
              <a:solidFill>
                <a:srgbClr val="FF0000"/>
              </a:solidFill>
              <a:latin typeface="游ゴシック"/>
              <a:ea typeface="游ゴシック"/>
              <a:cs typeface="游ゴシック"/>
            </a:rPr>
            <a:t>費用は、当日受付の際に児童より支払います。</a:t>
          </a:r>
          <a:r>
            <a:rPr lang="en-US" cap="none" sz="1100" b="0" i="0" u="sng" baseline="0">
              <a:solidFill>
                <a:srgbClr val="FF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欠席の場合の対応について、選択肢以外の場合は、下の</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事前確認事項</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にてご相談ください。</a:t>
          </a:r>
        </a:p>
      </xdr:txBody>
    </xdr:sp>
    <xdr:clientData/>
  </xdr:oneCellAnchor>
  <xdr:twoCellAnchor>
    <xdr:from>
      <xdr:col>4</xdr:col>
      <xdr:colOff>361950</xdr:colOff>
      <xdr:row>27</xdr:row>
      <xdr:rowOff>85725</xdr:rowOff>
    </xdr:from>
    <xdr:to>
      <xdr:col>4</xdr:col>
      <xdr:colOff>752475</xdr:colOff>
      <xdr:row>27</xdr:row>
      <xdr:rowOff>238125</xdr:rowOff>
    </xdr:to>
    <xdr:sp>
      <xdr:nvSpPr>
        <xdr:cNvPr id="8" name="矢印: 右 63"/>
        <xdr:cNvSpPr>
          <a:spLocks/>
        </xdr:cNvSpPr>
      </xdr:nvSpPr>
      <xdr:spPr>
        <a:xfrm>
          <a:off x="8820150" y="8220075"/>
          <a:ext cx="381000" cy="152400"/>
        </a:xfrm>
        <a:prstGeom prst="rightArrow">
          <a:avLst>
            <a:gd name="adj" fmla="val 14148"/>
          </a:avLst>
        </a:prstGeom>
        <a:solidFill>
          <a:srgbClr val="FF0000"/>
        </a:solidFill>
        <a:ln w="25400" cmpd="sng">
          <a:solidFill>
            <a:srgbClr val="DEEBF7"/>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4</xdr:col>
      <xdr:colOff>400050</xdr:colOff>
      <xdr:row>29</xdr:row>
      <xdr:rowOff>180975</xdr:rowOff>
    </xdr:from>
    <xdr:to>
      <xdr:col>4</xdr:col>
      <xdr:colOff>800100</xdr:colOff>
      <xdr:row>29</xdr:row>
      <xdr:rowOff>314325</xdr:rowOff>
    </xdr:to>
    <xdr:sp>
      <xdr:nvSpPr>
        <xdr:cNvPr id="9" name="矢印: 右 64"/>
        <xdr:cNvSpPr>
          <a:spLocks/>
        </xdr:cNvSpPr>
      </xdr:nvSpPr>
      <xdr:spPr>
        <a:xfrm>
          <a:off x="8858250" y="9086850"/>
          <a:ext cx="400050" cy="123825"/>
        </a:xfrm>
        <a:prstGeom prst="rightArrow">
          <a:avLst>
            <a:gd name="adj" fmla="val 21310"/>
          </a:avLst>
        </a:prstGeom>
        <a:solidFill>
          <a:srgbClr val="FF0000"/>
        </a:solidFill>
        <a:ln w="25400" cmpd="sng">
          <a:solidFill>
            <a:srgbClr val="DEEBF7"/>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oneCellAnchor>
    <xdr:from>
      <xdr:col>0</xdr:col>
      <xdr:colOff>76200</xdr:colOff>
      <xdr:row>29</xdr:row>
      <xdr:rowOff>352425</xdr:rowOff>
    </xdr:from>
    <xdr:ext cx="4105275" cy="1619250"/>
    <xdr:sp>
      <xdr:nvSpPr>
        <xdr:cNvPr id="10" name="吹き出し: 線 (強調線付き) 36"/>
        <xdr:cNvSpPr>
          <a:spLocks/>
        </xdr:cNvSpPr>
      </xdr:nvSpPr>
      <xdr:spPr>
        <a:xfrm>
          <a:off x="76200" y="9258300"/>
          <a:ext cx="4105275" cy="1619250"/>
        </a:xfrm>
        <a:prstGeom prst="accentCallout1">
          <a:avLst>
            <a:gd name="adj1" fmla="val 57564"/>
            <a:gd name="adj2" fmla="val -29754"/>
            <a:gd name="adj3" fmla="val 51865"/>
            <a:gd name="adj4" fmla="val -19699"/>
          </a:avLst>
        </a:prstGeom>
        <a:solidFill>
          <a:srgbClr val="FBE5D6"/>
        </a:solidFill>
        <a:ln w="12700" cmpd="sng">
          <a:solidFill>
            <a:srgbClr val="ED7D31"/>
          </a:solidFill>
          <a:headEnd type="none"/>
          <a:tailEnd type="none"/>
        </a:ln>
      </xdr:spPr>
      <xdr:txBody>
        <a:bodyPr vertOverflow="clip" wrap="square" lIns="36576" tIns="50292" rIns="0" bIns="50292" anchor="ctr"/>
        <a:p>
          <a:pPr algn="l">
            <a:defRPr/>
          </a:pPr>
          <a:r>
            <a:rPr lang="en-US" cap="none" sz="1100" b="1" i="0" u="none" baseline="0">
              <a:solidFill>
                <a:srgbClr val="000000"/>
              </a:solidFill>
            </a:rPr>
            <a:t>【</a:t>
          </a:r>
          <a:r>
            <a:rPr lang="en-US" cap="none" sz="1100" b="1" i="0" u="none" baseline="0">
              <a:solidFill>
                <a:srgbClr val="000000"/>
              </a:solidFill>
            </a:rPr>
            <a:t>基本セット以外の持ち物</a:t>
          </a:r>
          <a:r>
            <a:rPr lang="en-US" cap="none" sz="1100" b="1" i="0" u="none" baseline="0">
              <a:solidFill>
                <a:srgbClr val="000000"/>
              </a:solidFill>
            </a:rPr>
            <a:t>】</a:t>
          </a:r>
          <a:r>
            <a:rPr lang="en-US" cap="none" sz="1100" b="1" i="0" u="none" baseline="0">
              <a:solidFill>
                <a:srgbClr val="000000"/>
              </a:solidFill>
            </a:rPr>
            <a:t>
</a:t>
          </a:r>
          <a:r>
            <a:rPr lang="en-US" cap="none" sz="1100" b="0" i="0" u="none" baseline="0">
              <a:solidFill>
                <a:srgbClr val="000000"/>
              </a:solidFill>
              <a:latin typeface="游ゴシック"/>
              <a:ea typeface="游ゴシック"/>
              <a:cs typeface="游ゴシック"/>
            </a:rPr>
            <a:t>版下には２行（７８文字）までの表示となります。書ききれない場合は、</a:t>
          </a:r>
          <a:r>
            <a:rPr lang="en-US" cap="none" sz="1100" b="1" i="0" u="none" baseline="0">
              <a:solidFill>
                <a:srgbClr val="FF0000"/>
              </a:solidFill>
              <a:latin typeface="游ゴシック"/>
              <a:ea typeface="游ゴシック"/>
              <a:cs typeface="游ゴシック"/>
            </a:rPr>
            <a:t>その他注意事項</a:t>
          </a:r>
          <a:r>
            <a:rPr lang="en-US" cap="none" sz="1100" b="0" i="0" u="none" baseline="0">
              <a:solidFill>
                <a:srgbClr val="000000"/>
              </a:solidFill>
              <a:latin typeface="游ゴシック"/>
              <a:ea typeface="游ゴシック"/>
              <a:cs typeface="游ゴシック"/>
            </a:rPr>
            <a:t>として「ガイドブック向け注意事項」欄にご記入ください。</a:t>
          </a:r>
          <a:r>
            <a:rPr lang="en-US" cap="none" sz="1100" b="0" i="0" u="none" baseline="0">
              <a:solidFill>
                <a:srgbClr val="000000"/>
              </a:solidFill>
              <a:latin typeface="游ゴシック"/>
              <a:ea typeface="游ゴシック"/>
              <a:cs typeface="游ゴシック"/>
            </a:rPr>
            <a:t>
</a:t>
          </a:r>
          <a:r>
            <a:rPr lang="en-US" cap="none" sz="1100" b="0" i="0" u="none" baseline="0">
              <a:solidFill>
                <a:srgbClr val="FF0000"/>
              </a:solidFill>
              <a:latin typeface="游ゴシック"/>
              <a:ea typeface="游ゴシック"/>
              <a:cs typeface="游ゴシック"/>
            </a:rPr>
            <a:t>※</a:t>
          </a:r>
          <a:r>
            <a:rPr lang="en-US" cap="none" sz="1100" b="0" i="0" u="none" baseline="0">
              <a:solidFill>
                <a:srgbClr val="FF0000"/>
              </a:solidFill>
              <a:latin typeface="游ゴシック"/>
              <a:ea typeface="游ゴシック"/>
              <a:cs typeface="游ゴシック"/>
            </a:rPr>
            <a:t>運動講座の場合</a:t>
          </a:r>
          <a:r>
            <a:rPr lang="en-US" cap="none" sz="1100" b="0" i="0" u="none" baseline="0">
              <a:solidFill>
                <a:srgbClr val="FF0000"/>
              </a:solidFill>
              <a:latin typeface="游ゴシック"/>
              <a:ea typeface="游ゴシック"/>
              <a:cs typeface="游ゴシック"/>
            </a:rPr>
            <a:t>
</a:t>
          </a:r>
          <a:r>
            <a:rPr lang="en-US" cap="none" sz="1100" b="1" i="0" u="none" baseline="0">
              <a:solidFill>
                <a:srgbClr val="FF0000"/>
              </a:solidFill>
              <a:latin typeface="游ゴシック"/>
              <a:ea typeface="游ゴシック"/>
              <a:cs typeface="游ゴシック"/>
            </a:rPr>
            <a:t>「水分補給のため飲み物を多めにご用意ください」</a:t>
          </a:r>
          <a:r>
            <a:rPr lang="en-US" cap="none" sz="1100" b="1" i="0" u="none" baseline="0">
              <a:solidFill>
                <a:srgbClr val="FF0000"/>
              </a:solidFill>
              <a:latin typeface="游ゴシック"/>
              <a:ea typeface="游ゴシック"/>
              <a:cs typeface="游ゴシック"/>
            </a:rPr>
            <a:t>
</a:t>
          </a:r>
          <a:r>
            <a:rPr lang="en-US" cap="none" sz="1100" b="1" i="0" u="none" baseline="0">
              <a:solidFill>
                <a:srgbClr val="FF0000"/>
              </a:solidFill>
              <a:latin typeface="游ゴシック"/>
              <a:ea typeface="游ゴシック"/>
              <a:cs typeface="游ゴシック"/>
            </a:rPr>
            <a:t>「熱中症対策のため通気性の良いマスクを推奨します」</a:t>
          </a:r>
          <a:r>
            <a:rPr lang="en-US" cap="none" sz="1100" b="0" i="0" u="none" baseline="0">
              <a:solidFill>
                <a:srgbClr val="FF0000"/>
              </a:solidFill>
              <a:latin typeface="游ゴシック"/>
              <a:ea typeface="游ゴシック"/>
              <a:cs typeface="游ゴシック"/>
            </a:rPr>
            <a:t>などの文言を入れてください。</a:t>
          </a:r>
        </a:p>
      </xdr:txBody>
    </xdr:sp>
    <xdr:clientData/>
  </xdr:oneCellAnchor>
  <xdr:oneCellAnchor>
    <xdr:from>
      <xdr:col>0</xdr:col>
      <xdr:colOff>76200</xdr:colOff>
      <xdr:row>33</xdr:row>
      <xdr:rowOff>628650</xdr:rowOff>
    </xdr:from>
    <xdr:ext cx="4105275" cy="1695450"/>
    <xdr:sp>
      <xdr:nvSpPr>
        <xdr:cNvPr id="11" name="吹き出し: 線 (強調線付き) 36"/>
        <xdr:cNvSpPr>
          <a:spLocks/>
        </xdr:cNvSpPr>
      </xdr:nvSpPr>
      <xdr:spPr>
        <a:xfrm>
          <a:off x="76200" y="10925175"/>
          <a:ext cx="4105275" cy="1695450"/>
        </a:xfrm>
        <a:prstGeom prst="accentCallout1">
          <a:avLst>
            <a:gd name="adj1" fmla="val 60138"/>
            <a:gd name="adj2" fmla="val 27912"/>
            <a:gd name="adj3" fmla="val 51865"/>
            <a:gd name="adj4" fmla="val 11962"/>
          </a:avLst>
        </a:prstGeom>
        <a:solidFill>
          <a:srgbClr val="FBE5D6"/>
        </a:solidFill>
        <a:ln w="12700" cmpd="sng">
          <a:solidFill>
            <a:srgbClr val="ED7D31"/>
          </a:solidFill>
          <a:headEnd type="none"/>
          <a:tailEnd type="none"/>
        </a:ln>
      </xdr:spPr>
      <xdr:txBody>
        <a:bodyPr vertOverflow="clip" wrap="square" lIns="36576" tIns="50292" rIns="0" bIns="50292" anchor="ctr"/>
        <a:p>
          <a:pPr algn="l">
            <a:defRPr/>
          </a:pPr>
          <a:r>
            <a:rPr lang="en-US" cap="none" sz="1100" b="1" i="0" u="none" baseline="0">
              <a:solidFill>
                <a:srgbClr val="000000"/>
              </a:solidFill>
              <a:latin typeface="游ゴシック"/>
              <a:ea typeface="游ゴシック"/>
              <a:cs typeface="游ゴシック"/>
            </a:rPr>
            <a:t>【</a:t>
          </a:r>
          <a:r>
            <a:rPr lang="en-US" cap="none" sz="1100" b="1" i="0" u="none" baseline="0">
              <a:solidFill>
                <a:srgbClr val="000000"/>
              </a:solidFill>
              <a:latin typeface="游ゴシック"/>
              <a:ea typeface="游ゴシック"/>
              <a:cs typeface="游ゴシック"/>
            </a:rPr>
            <a:t>アレルギー</a:t>
          </a:r>
          <a:r>
            <a:rPr lang="en-US" cap="none" sz="1100" b="1" i="0" u="none" baseline="0">
              <a:solidFill>
                <a:srgbClr val="000000"/>
              </a:solidFill>
              <a:latin typeface="游ゴシック"/>
              <a:ea typeface="游ゴシック"/>
              <a:cs typeface="游ゴシック"/>
            </a:rPr>
            <a:t>】</a:t>
          </a:r>
          <a:r>
            <a:rPr lang="en-US" cap="none" sz="1100" b="1" i="0" u="none" baseline="0">
              <a:solidFill>
                <a:srgbClr val="000000"/>
              </a:solidFill>
            </a:rPr>
            <a:t>
</a:t>
          </a:r>
          <a:r>
            <a:rPr lang="en-US" cap="none" sz="1100" b="1" i="0" u="none" baseline="0">
              <a:solidFill>
                <a:srgbClr val="FF0000"/>
              </a:solidFill>
              <a:latin typeface="游ゴシック"/>
              <a:ea typeface="游ゴシック"/>
              <a:cs typeface="游ゴシック"/>
            </a:rPr>
            <a:t>今年度は、食品を扱う講座は募集いたしません</a:t>
          </a:r>
          <a:r>
            <a:rPr lang="en-US" cap="none" sz="1100" b="0" i="0" u="none" baseline="0">
              <a:solidFill>
                <a:srgbClr val="FF0000"/>
              </a:solidFill>
            </a:rPr>
            <a:t>
</a:t>
          </a:r>
          <a:r>
            <a:rPr lang="en-US" cap="none" sz="1100" b="0" i="0" u="none" baseline="0">
              <a:solidFill>
                <a:srgbClr val="000000"/>
              </a:solidFill>
              <a:latin typeface="游ゴシック"/>
              <a:ea typeface="游ゴシック"/>
              <a:cs typeface="游ゴシック"/>
            </a:rPr>
            <a:t>食品を扱う講座の場合：</a:t>
          </a:r>
          <a:r>
            <a:rPr lang="en-US" cap="none" sz="1100" b="0" i="0" u="none" baseline="0">
              <a:solidFill>
                <a:srgbClr val="000000"/>
              </a:solidFill>
            </a:rPr>
            <a:t>
</a:t>
          </a:r>
          <a:r>
            <a:rPr lang="en-US" cap="none" sz="1100" b="0" i="0" u="none" baseline="0">
              <a:solidFill>
                <a:srgbClr val="000000"/>
              </a:solidFill>
              <a:latin typeface="游ゴシック"/>
              <a:ea typeface="游ゴシック"/>
              <a:cs typeface="游ゴシック"/>
            </a:rPr>
            <a:t>アレルギー項目にチェックを入れてください。</a:t>
          </a:r>
          <a:r>
            <a:rPr lang="en-US" cap="none" sz="1100" b="0" i="0" u="none" baseline="0">
              <a:solidFill>
                <a:srgbClr val="000000"/>
              </a:solidFill>
            </a:rPr>
            <a:t>
</a:t>
          </a:r>
          <a:r>
            <a:rPr lang="en-US" cap="none" sz="1100" b="0" i="0" u="none" baseline="0">
              <a:solidFill>
                <a:srgbClr val="FF0000"/>
              </a:solidFill>
              <a:latin typeface="游ゴシック"/>
              <a:ea typeface="游ゴシック"/>
              <a:cs typeface="游ゴシック"/>
            </a:rPr>
            <a:t>　</a:t>
          </a:r>
          <a:r>
            <a:rPr lang="en-US" cap="none" sz="1100" b="0" i="0" u="none" baseline="0">
              <a:solidFill>
                <a:srgbClr val="FF0000"/>
              </a:solidFill>
            </a:rPr>
            <a:t>※</a:t>
          </a:r>
          <a:r>
            <a:rPr lang="en-US" cap="none" sz="1100" b="0" i="0" u="none" baseline="0">
              <a:solidFill>
                <a:srgbClr val="FF0000"/>
              </a:solidFill>
              <a:latin typeface="游ゴシック"/>
              <a:ea typeface="游ゴシック"/>
              <a:cs typeface="游ゴシック"/>
            </a:rPr>
            <a:t>こちらは版下には反映されません。</a:t>
          </a:r>
          <a:r>
            <a:rPr lang="en-US" cap="none" sz="1100" b="0" i="0" u="none" baseline="0">
              <a:solidFill>
                <a:srgbClr val="FF0000"/>
              </a:solidFill>
            </a:rPr>
            <a:t>
</a:t>
          </a:r>
          <a:r>
            <a:rPr lang="en-US" cap="none" sz="1100" b="0" i="0" u="none" baseline="0">
              <a:solidFill>
                <a:srgbClr val="000000"/>
              </a:solidFill>
              <a:latin typeface="游ゴシック"/>
              <a:ea typeface="游ゴシック"/>
              <a:cs typeface="游ゴシック"/>
            </a:rPr>
            <a:t>「②版下（アレルギー用）」で同じところに○をつけてください。</a:t>
          </a:r>
        </a:p>
      </xdr:txBody>
    </xdr:sp>
    <xdr:clientData/>
  </xdr:oneCellAnchor>
  <xdr:twoCellAnchor>
    <xdr:from>
      <xdr:col>4</xdr:col>
      <xdr:colOff>504825</xdr:colOff>
      <xdr:row>37</xdr:row>
      <xdr:rowOff>47625</xdr:rowOff>
    </xdr:from>
    <xdr:to>
      <xdr:col>5</xdr:col>
      <xdr:colOff>9525</xdr:colOff>
      <xdr:row>37</xdr:row>
      <xdr:rowOff>180975</xdr:rowOff>
    </xdr:to>
    <xdr:sp>
      <xdr:nvSpPr>
        <xdr:cNvPr id="12" name="矢印: 右 60"/>
        <xdr:cNvSpPr>
          <a:spLocks/>
        </xdr:cNvSpPr>
      </xdr:nvSpPr>
      <xdr:spPr>
        <a:xfrm>
          <a:off x="8963025" y="13030200"/>
          <a:ext cx="333375" cy="133350"/>
        </a:xfrm>
        <a:prstGeom prst="rightArrow">
          <a:avLst>
            <a:gd name="adj" fmla="val 4462"/>
          </a:avLst>
        </a:prstGeom>
        <a:solidFill>
          <a:srgbClr val="FF0000"/>
        </a:solidFill>
        <a:ln w="25400" cmpd="sng">
          <a:solidFill>
            <a:srgbClr val="DEEBF7"/>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4</xdr:col>
      <xdr:colOff>504825</xdr:colOff>
      <xdr:row>38</xdr:row>
      <xdr:rowOff>57150</xdr:rowOff>
    </xdr:from>
    <xdr:to>
      <xdr:col>5</xdr:col>
      <xdr:colOff>9525</xdr:colOff>
      <xdr:row>38</xdr:row>
      <xdr:rowOff>171450</xdr:rowOff>
    </xdr:to>
    <xdr:sp>
      <xdr:nvSpPr>
        <xdr:cNvPr id="13" name="矢印: 右 61"/>
        <xdr:cNvSpPr>
          <a:spLocks/>
        </xdr:cNvSpPr>
      </xdr:nvSpPr>
      <xdr:spPr>
        <a:xfrm>
          <a:off x="8963025" y="13220700"/>
          <a:ext cx="333375" cy="114300"/>
        </a:xfrm>
        <a:prstGeom prst="rightArrow">
          <a:avLst>
            <a:gd name="adj" fmla="val 10583"/>
          </a:avLst>
        </a:prstGeom>
        <a:solidFill>
          <a:srgbClr val="FF0000"/>
        </a:solidFill>
        <a:ln w="25400" cmpd="sng">
          <a:solidFill>
            <a:srgbClr val="DEEBF7"/>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4</xdr:col>
      <xdr:colOff>514350</xdr:colOff>
      <xdr:row>42</xdr:row>
      <xdr:rowOff>38100</xdr:rowOff>
    </xdr:from>
    <xdr:to>
      <xdr:col>5</xdr:col>
      <xdr:colOff>28575</xdr:colOff>
      <xdr:row>42</xdr:row>
      <xdr:rowOff>171450</xdr:rowOff>
    </xdr:to>
    <xdr:sp>
      <xdr:nvSpPr>
        <xdr:cNvPr id="14" name="矢印: 右 62"/>
        <xdr:cNvSpPr>
          <a:spLocks/>
        </xdr:cNvSpPr>
      </xdr:nvSpPr>
      <xdr:spPr>
        <a:xfrm>
          <a:off x="8972550" y="13925550"/>
          <a:ext cx="342900" cy="142875"/>
        </a:xfrm>
        <a:prstGeom prst="rightArrow">
          <a:avLst>
            <a:gd name="adj" fmla="val 3412"/>
          </a:avLst>
        </a:prstGeom>
        <a:solidFill>
          <a:srgbClr val="FF0000"/>
        </a:solidFill>
        <a:ln w="25400" cmpd="sng">
          <a:solidFill>
            <a:srgbClr val="DEEBF7"/>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4</xdr:col>
      <xdr:colOff>504825</xdr:colOff>
      <xdr:row>39</xdr:row>
      <xdr:rowOff>47625</xdr:rowOff>
    </xdr:from>
    <xdr:to>
      <xdr:col>5</xdr:col>
      <xdr:colOff>9525</xdr:colOff>
      <xdr:row>39</xdr:row>
      <xdr:rowOff>180975</xdr:rowOff>
    </xdr:to>
    <xdr:sp>
      <xdr:nvSpPr>
        <xdr:cNvPr id="15" name="矢印: 右 60"/>
        <xdr:cNvSpPr>
          <a:spLocks/>
        </xdr:cNvSpPr>
      </xdr:nvSpPr>
      <xdr:spPr>
        <a:xfrm>
          <a:off x="8963025" y="13392150"/>
          <a:ext cx="333375" cy="133350"/>
        </a:xfrm>
        <a:prstGeom prst="rightArrow">
          <a:avLst>
            <a:gd name="adj" fmla="val 6231"/>
          </a:avLst>
        </a:prstGeom>
        <a:solidFill>
          <a:srgbClr val="FF0000"/>
        </a:solidFill>
        <a:ln w="25400" cmpd="sng">
          <a:solidFill>
            <a:srgbClr val="DEEBF7"/>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2</xdr:col>
      <xdr:colOff>2276475</xdr:colOff>
      <xdr:row>64</xdr:row>
      <xdr:rowOff>238125</xdr:rowOff>
    </xdr:from>
    <xdr:to>
      <xdr:col>2</xdr:col>
      <xdr:colOff>2705100</xdr:colOff>
      <xdr:row>65</xdr:row>
      <xdr:rowOff>152400</xdr:rowOff>
    </xdr:to>
    <xdr:sp>
      <xdr:nvSpPr>
        <xdr:cNvPr id="16" name="矢印: 右 86"/>
        <xdr:cNvSpPr>
          <a:spLocks/>
        </xdr:cNvSpPr>
      </xdr:nvSpPr>
      <xdr:spPr>
        <a:xfrm rot="5400000">
          <a:off x="6696075" y="21993225"/>
          <a:ext cx="438150" cy="200025"/>
        </a:xfrm>
        <a:prstGeom prst="rightArrow">
          <a:avLst>
            <a:gd name="adj" fmla="val -21231"/>
          </a:avLst>
        </a:prstGeom>
        <a:solidFill>
          <a:srgbClr val="FF0000"/>
        </a:solidFill>
        <a:ln w="25400" cmpd="sng">
          <a:solidFill>
            <a:srgbClr val="DEEBF7"/>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oneCellAnchor>
    <xdr:from>
      <xdr:col>0</xdr:col>
      <xdr:colOff>47625</xdr:colOff>
      <xdr:row>36</xdr:row>
      <xdr:rowOff>238125</xdr:rowOff>
    </xdr:from>
    <xdr:ext cx="4105275" cy="704850"/>
    <xdr:sp>
      <xdr:nvSpPr>
        <xdr:cNvPr id="17" name="吹き出し: 線 (強調線付き) 36"/>
        <xdr:cNvSpPr>
          <a:spLocks/>
        </xdr:cNvSpPr>
      </xdr:nvSpPr>
      <xdr:spPr>
        <a:xfrm>
          <a:off x="47625" y="12668250"/>
          <a:ext cx="4105275" cy="704850"/>
        </a:xfrm>
        <a:prstGeom prst="accentCallout1">
          <a:avLst>
            <a:gd name="adj1" fmla="val 59560"/>
            <a:gd name="adj2" fmla="val -26939"/>
            <a:gd name="adj3" fmla="val 51537"/>
            <a:gd name="adj4" fmla="val -13972"/>
          </a:avLst>
        </a:prstGeom>
        <a:solidFill>
          <a:srgbClr val="FBE5D6"/>
        </a:solidFill>
        <a:ln w="12700" cmpd="sng">
          <a:solidFill>
            <a:srgbClr val="ED7D31"/>
          </a:solidFill>
          <a:headEnd type="none"/>
          <a:tailEnd type="none"/>
        </a:ln>
      </xdr:spPr>
      <xdr:txBody>
        <a:bodyPr vertOverflow="clip" wrap="square" lIns="36576" tIns="50292" rIns="0" bIns="50292" anchor="ctr"/>
        <a:p>
          <a:pPr algn="l">
            <a:defRPr/>
          </a:pPr>
          <a:r>
            <a:rPr lang="en-US" cap="none" sz="1100" b="1" i="0" u="none" baseline="0">
              <a:solidFill>
                <a:srgbClr val="000000"/>
              </a:solidFill>
              <a:latin typeface="游ゴシック"/>
              <a:ea typeface="游ゴシック"/>
              <a:cs typeface="游ゴシック"/>
            </a:rPr>
            <a:t>【</a:t>
          </a:r>
          <a:r>
            <a:rPr lang="en-US" cap="none" sz="1100" b="1" i="0" u="none" baseline="0">
              <a:solidFill>
                <a:srgbClr val="000000"/>
              </a:solidFill>
              <a:latin typeface="游ゴシック"/>
              <a:ea typeface="游ゴシック"/>
              <a:cs typeface="游ゴシック"/>
            </a:rPr>
            <a:t>講師</a:t>
          </a:r>
          <a:r>
            <a:rPr lang="en-US" cap="none" sz="1100" b="1" i="0" u="none" baseline="0">
              <a:solidFill>
                <a:srgbClr val="000000"/>
              </a:solidFill>
            </a:rPr>
            <a:t>(</a:t>
          </a:r>
          <a:r>
            <a:rPr lang="en-US" cap="none" sz="1100" b="1" i="0" u="none" baseline="0">
              <a:solidFill>
                <a:srgbClr val="000000"/>
              </a:solidFill>
              <a:latin typeface="游ゴシック"/>
              <a:ea typeface="游ゴシック"/>
              <a:cs typeface="游ゴシック"/>
            </a:rPr>
            <a:t>所属団体と講師名</a:t>
          </a:r>
          <a:r>
            <a:rPr lang="en-US" cap="none" sz="1100" b="1" i="0" u="none" baseline="0">
              <a:solidFill>
                <a:srgbClr val="000000"/>
              </a:solidFill>
            </a:rPr>
            <a:t>)</a:t>
          </a:r>
          <a:r>
            <a:rPr lang="en-US" cap="none" sz="1100" b="1" i="0" u="none" baseline="0">
              <a:solidFill>
                <a:srgbClr val="000000"/>
              </a:solidFill>
              <a:latin typeface="游ゴシック"/>
              <a:ea typeface="游ゴシック"/>
              <a:cs typeface="游ゴシック"/>
            </a:rPr>
            <a:t>】</a:t>
          </a:r>
          <a:r>
            <a:rPr lang="en-US" cap="none" sz="1100" b="1" i="0" u="none" baseline="0">
              <a:solidFill>
                <a:srgbClr val="000000"/>
              </a:solidFill>
            </a:rPr>
            <a:t>
</a:t>
          </a:r>
          <a:r>
            <a:rPr lang="en-US" cap="none" sz="1100" b="0" i="0" u="none" baseline="0">
              <a:solidFill>
                <a:srgbClr val="000000"/>
              </a:solidFill>
              <a:latin typeface="游ゴシック"/>
              <a:ea typeface="游ゴシック"/>
              <a:cs typeface="游ゴシック"/>
            </a:rPr>
            <a:t>久原小教員</a:t>
          </a:r>
          <a:r>
            <a:rPr lang="en-US" cap="none" sz="1100" b="0" i="0" u="none" baseline="0">
              <a:solidFill>
                <a:srgbClr val="000000"/>
              </a:solidFill>
              <a:latin typeface="游ゴシック"/>
              <a:ea typeface="游ゴシック"/>
              <a:cs typeface="游ゴシック"/>
            </a:rPr>
            <a:t>の場合：</a:t>
          </a:r>
          <a:r>
            <a:rPr lang="en-US" cap="none" sz="1100" b="0" i="0" u="none" baseline="0">
              <a:solidFill>
                <a:srgbClr val="000000"/>
              </a:solidFill>
              <a:latin typeface="游ゴシック"/>
              <a:ea typeface="游ゴシック"/>
              <a:cs typeface="游ゴシック"/>
            </a:rPr>
            <a:t>「久原小教員」の後にお名前をお願いします。</a:t>
          </a:r>
        </a:p>
      </xdr:txBody>
    </xdr:sp>
    <xdr:clientData/>
  </xdr:oneCellAnchor>
  <xdr:twoCellAnchor>
    <xdr:from>
      <xdr:col>4</xdr:col>
      <xdr:colOff>171450</xdr:colOff>
      <xdr:row>27</xdr:row>
      <xdr:rowOff>304800</xdr:rowOff>
    </xdr:from>
    <xdr:to>
      <xdr:col>4</xdr:col>
      <xdr:colOff>561975</xdr:colOff>
      <xdr:row>28</xdr:row>
      <xdr:rowOff>304800</xdr:rowOff>
    </xdr:to>
    <xdr:sp>
      <xdr:nvSpPr>
        <xdr:cNvPr id="18" name="屈折矢印 75"/>
        <xdr:cNvSpPr>
          <a:spLocks/>
        </xdr:cNvSpPr>
      </xdr:nvSpPr>
      <xdr:spPr>
        <a:xfrm rot="5400000">
          <a:off x="8629650" y="8439150"/>
          <a:ext cx="390525" cy="314325"/>
        </a:xfrm>
        <a:custGeom>
          <a:pathLst>
            <a:path h="306294" w="313760">
              <a:moveTo>
                <a:pt x="0" y="229721"/>
              </a:moveTo>
              <a:lnTo>
                <a:pt x="168270" y="229721"/>
              </a:lnTo>
              <a:lnTo>
                <a:pt x="168270" y="117415"/>
              </a:lnTo>
              <a:lnTo>
                <a:pt x="99354" y="117415"/>
              </a:lnTo>
              <a:lnTo>
                <a:pt x="206557" y="0"/>
              </a:lnTo>
              <a:lnTo>
                <a:pt x="313760" y="117415"/>
              </a:lnTo>
              <a:lnTo>
                <a:pt x="244844" y="117415"/>
              </a:lnTo>
              <a:lnTo>
                <a:pt x="244844" y="306294"/>
              </a:lnTo>
              <a:lnTo>
                <a:pt x="0" y="306294"/>
              </a:lnTo>
              <a:lnTo>
                <a:pt x="0" y="229721"/>
              </a:lnTo>
              <a:close/>
            </a:path>
          </a:pathLst>
        </a:custGeom>
        <a:solidFill>
          <a:srgbClr val="FF0000"/>
        </a:solidFill>
        <a:ln w="12700" cmpd="sng">
          <a:solidFill>
            <a:srgbClr val="F2F2F2"/>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2</xdr:col>
      <xdr:colOff>9525</xdr:colOff>
      <xdr:row>18</xdr:row>
      <xdr:rowOff>9525</xdr:rowOff>
    </xdr:from>
    <xdr:to>
      <xdr:col>2</xdr:col>
      <xdr:colOff>3143250</xdr:colOff>
      <xdr:row>23</xdr:row>
      <xdr:rowOff>171450</xdr:rowOff>
    </xdr:to>
    <xdr:sp>
      <xdr:nvSpPr>
        <xdr:cNvPr id="19" name="テキスト ボックス 114"/>
        <xdr:cNvSpPr txBox="1">
          <a:spLocks noChangeArrowheads="1"/>
        </xdr:cNvSpPr>
      </xdr:nvSpPr>
      <xdr:spPr>
        <a:xfrm>
          <a:off x="4429125" y="5114925"/>
          <a:ext cx="3133725" cy="1895475"/>
        </a:xfrm>
        <a:prstGeom prst="rect">
          <a:avLst/>
        </a:prstGeom>
        <a:solidFill>
          <a:srgbClr val="FFFFFF"/>
        </a:solidFill>
        <a:ln w="41275" cmpd="dbl">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游ゴシック"/>
              <a:ea typeface="游ゴシック"/>
              <a:cs typeface="游ゴシック"/>
            </a:rPr>
            <a:t>１．理科室　　２．校庭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３．体育館　　４．図工室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５．家庭科室　６．オンライン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７．普通教室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８．オープンスペース</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教室横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９．第一音楽室　１０．第二音楽室</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１１．その他</a:t>
          </a:r>
        </a:p>
      </xdr:txBody>
    </xdr:sp>
    <xdr:clientData/>
  </xdr:twoCellAnchor>
  <xdr:oneCellAnchor>
    <xdr:from>
      <xdr:col>0</xdr:col>
      <xdr:colOff>47625</xdr:colOff>
      <xdr:row>18</xdr:row>
      <xdr:rowOff>85725</xdr:rowOff>
    </xdr:from>
    <xdr:ext cx="4105275" cy="1657350"/>
    <xdr:sp>
      <xdr:nvSpPr>
        <xdr:cNvPr id="20" name="吹き出し: 線 (強調線付き) 27"/>
        <xdr:cNvSpPr>
          <a:spLocks/>
        </xdr:cNvSpPr>
      </xdr:nvSpPr>
      <xdr:spPr>
        <a:xfrm>
          <a:off x="47625" y="5191125"/>
          <a:ext cx="4105275" cy="1657350"/>
        </a:xfrm>
        <a:prstGeom prst="accentCallout1">
          <a:avLst>
            <a:gd name="adj1" fmla="val 60972"/>
            <a:gd name="adj2" fmla="val -60759"/>
            <a:gd name="adj3" fmla="val 52236"/>
            <a:gd name="adj4" fmla="val -32972"/>
          </a:avLst>
        </a:prstGeom>
        <a:solidFill>
          <a:srgbClr val="FBE5D6"/>
        </a:solidFill>
        <a:ln w="12700" cmpd="sng">
          <a:solidFill>
            <a:srgbClr val="ED7D31"/>
          </a:solidFill>
          <a:headEnd type="none"/>
          <a:tailEnd type="none"/>
        </a:ln>
      </xdr:spPr>
      <xdr:txBody>
        <a:bodyPr vertOverflow="clip" wrap="square" lIns="36576" tIns="50292" rIns="0" bIns="50292" anchor="ctr"/>
        <a:p>
          <a:pPr algn="l">
            <a:defRPr/>
          </a:pPr>
          <a:r>
            <a:rPr lang="en-US" cap="none" sz="1100" b="1" i="0" u="none" baseline="0">
              <a:solidFill>
                <a:srgbClr val="000000"/>
              </a:solidFill>
              <a:latin typeface="游ゴシック"/>
              <a:ea typeface="游ゴシック"/>
              <a:cs typeface="游ゴシック"/>
            </a:rPr>
            <a:t>【</a:t>
          </a:r>
          <a:r>
            <a:rPr lang="en-US" cap="none" sz="1100" b="1" i="0" u="none" baseline="0">
              <a:solidFill>
                <a:srgbClr val="000000"/>
              </a:solidFill>
              <a:latin typeface="游ゴシック"/>
              <a:ea typeface="游ゴシック"/>
              <a:cs typeface="游ゴシック"/>
            </a:rPr>
            <a:t>場所</a:t>
          </a:r>
          <a:r>
            <a:rPr lang="en-US" cap="none" sz="1100" b="1" i="0" u="none" baseline="0">
              <a:solidFill>
                <a:srgbClr val="000000"/>
              </a:solidFill>
              <a:latin typeface="游ゴシック"/>
              <a:ea typeface="游ゴシック"/>
              <a:cs typeface="游ゴシック"/>
            </a:rPr>
            <a:t>】</a:t>
          </a:r>
          <a:r>
            <a:rPr lang="en-US" cap="none" sz="1100" b="0" i="0" u="none" baseline="0">
              <a:solidFill>
                <a:srgbClr val="000000"/>
              </a:solidFill>
            </a:rPr>
            <a:t>
</a:t>
          </a:r>
          <a:r>
            <a:rPr lang="en-US" cap="none" sz="1100" b="0" i="0" u="none" baseline="0">
              <a:solidFill>
                <a:srgbClr val="000000"/>
              </a:solidFill>
              <a:latin typeface="游ゴシック"/>
              <a:ea typeface="游ゴシック"/>
              <a:cs typeface="游ゴシック"/>
            </a:rPr>
            <a:t>※10.</a:t>
          </a:r>
          <a:r>
            <a:rPr lang="en-US" cap="none" sz="1100" b="0" i="0" u="none" baseline="0">
              <a:solidFill>
                <a:srgbClr val="000000"/>
              </a:solidFill>
              <a:latin typeface="游ゴシック"/>
              <a:ea typeface="游ゴシック"/>
              <a:cs typeface="游ゴシック"/>
            </a:rPr>
            <a:t>その他の場合、</a:t>
          </a:r>
          <a:r>
            <a:rPr lang="en-US" cap="none" sz="1100" b="0" i="0" u="sng" baseline="0">
              <a:solidFill>
                <a:srgbClr val="000000"/>
              </a:solidFill>
              <a:latin typeface="游ゴシック"/>
              <a:ea typeface="游ゴシック"/>
              <a:cs typeface="游ゴシック"/>
            </a:rPr>
            <a:t>備考欄</a:t>
          </a:r>
          <a:r>
            <a:rPr lang="en-US" cap="none" sz="1100" b="0" i="0" u="none" baseline="0">
              <a:solidFill>
                <a:srgbClr val="000000"/>
              </a:solidFill>
              <a:latin typeface="游ゴシック"/>
              <a:ea typeface="游ゴシック"/>
              <a:cs typeface="游ゴシック"/>
            </a:rPr>
            <a:t>に場所をご記入ください。（全角</a:t>
          </a:r>
          <a:r>
            <a:rPr lang="en-US" cap="none" sz="1100" b="0" i="0" u="none" baseline="0">
              <a:solidFill>
                <a:srgbClr val="000000"/>
              </a:solidFill>
              <a:latin typeface="游ゴシック"/>
              <a:ea typeface="游ゴシック"/>
              <a:cs typeface="游ゴシック"/>
            </a:rPr>
            <a:t>24</a:t>
          </a:r>
          <a:r>
            <a:rPr lang="en-US" cap="none" sz="1100" b="0" i="0" u="none" baseline="0">
              <a:solidFill>
                <a:srgbClr val="000000"/>
              </a:solidFill>
              <a:latin typeface="游ゴシック"/>
              <a:ea typeface="游ゴシック"/>
              <a:cs typeface="游ゴシック"/>
            </a:rPr>
            <a:t>文字・半角</a:t>
          </a:r>
          <a:r>
            <a:rPr lang="en-US" cap="none" sz="1100" b="0" i="0" u="none" baseline="0">
              <a:solidFill>
                <a:srgbClr val="000000"/>
              </a:solidFill>
              <a:latin typeface="游ゴシック"/>
              <a:ea typeface="游ゴシック"/>
              <a:cs typeface="游ゴシック"/>
            </a:rPr>
            <a:t>48</a:t>
          </a:r>
          <a:r>
            <a:rPr lang="en-US" cap="none" sz="1100" b="0" i="0" u="none" baseline="0">
              <a:solidFill>
                <a:srgbClr val="000000"/>
              </a:solidFill>
              <a:latin typeface="游ゴシック"/>
              <a:ea typeface="游ゴシック"/>
              <a:cs typeface="游ゴシック"/>
            </a:rPr>
            <a:t>文字以下）</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「場所に関する注意事項（ガイドブックに掲載）」は、校外での開催の場合の</a:t>
          </a:r>
          <a:r>
            <a:rPr lang="en-US" cap="none" sz="1100" b="0" i="0" u="none" baseline="0">
              <a:solidFill>
                <a:srgbClr val="FF0000"/>
              </a:solidFill>
              <a:latin typeface="游ゴシック"/>
              <a:ea typeface="游ゴシック"/>
              <a:cs typeface="游ゴシック"/>
            </a:rPr>
            <a:t>集合・解散場所や特記事項、雨天・猛暑時などの対応</a:t>
          </a:r>
          <a:r>
            <a:rPr lang="en-US" cap="none" sz="1100" b="0" i="0" u="none" baseline="0">
              <a:solidFill>
                <a:srgbClr val="000000"/>
              </a:solidFill>
              <a:latin typeface="游ゴシック"/>
              <a:ea typeface="游ゴシック"/>
              <a:cs typeface="游ゴシック"/>
            </a:rPr>
            <a:t>をご記入ください。</a:t>
          </a:r>
        </a:p>
      </xdr:txBody>
    </xdr:sp>
    <xdr:clientData/>
  </xdr:oneCellAnchor>
  <xdr:twoCellAnchor>
    <xdr:from>
      <xdr:col>1</xdr:col>
      <xdr:colOff>3028950</xdr:colOff>
      <xdr:row>31</xdr:row>
      <xdr:rowOff>314325</xdr:rowOff>
    </xdr:from>
    <xdr:to>
      <xdr:col>2</xdr:col>
      <xdr:colOff>57150</xdr:colOff>
      <xdr:row>33</xdr:row>
      <xdr:rowOff>123825</xdr:rowOff>
    </xdr:to>
    <xdr:sp>
      <xdr:nvSpPr>
        <xdr:cNvPr id="21" name="直線矢印コネクタ 4"/>
        <xdr:cNvSpPr>
          <a:spLocks/>
        </xdr:cNvSpPr>
      </xdr:nvSpPr>
      <xdr:spPr>
        <a:xfrm>
          <a:off x="3857625" y="9963150"/>
          <a:ext cx="619125" cy="457200"/>
        </a:xfrm>
        <a:prstGeom prst="straightConnector1">
          <a:avLst/>
        </a:prstGeom>
        <a:noFill/>
        <a:ln w="6350" cmpd="sng">
          <a:solidFill>
            <a:srgbClr val="ED7D31"/>
          </a:solidFill>
          <a:headEnd type="none"/>
          <a:tailEnd type="triangl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xdr:from>
      <xdr:col>0</xdr:col>
      <xdr:colOff>114300</xdr:colOff>
      <xdr:row>34</xdr:row>
      <xdr:rowOff>419100</xdr:rowOff>
    </xdr:from>
    <xdr:to>
      <xdr:col>1</xdr:col>
      <xdr:colOff>1114425</xdr:colOff>
      <xdr:row>34</xdr:row>
      <xdr:rowOff>438150</xdr:rowOff>
    </xdr:to>
    <xdr:sp>
      <xdr:nvSpPr>
        <xdr:cNvPr id="22" name="直線コネクタ 7"/>
        <xdr:cNvSpPr>
          <a:spLocks/>
        </xdr:cNvSpPr>
      </xdr:nvSpPr>
      <xdr:spPr>
        <a:xfrm>
          <a:off x="114300" y="11572875"/>
          <a:ext cx="1828800" cy="190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xdr:from>
      <xdr:col>0</xdr:col>
      <xdr:colOff>85725</xdr:colOff>
      <xdr:row>34</xdr:row>
      <xdr:rowOff>628650</xdr:rowOff>
    </xdr:from>
    <xdr:to>
      <xdr:col>1</xdr:col>
      <xdr:colOff>2924175</xdr:colOff>
      <xdr:row>34</xdr:row>
      <xdr:rowOff>647700</xdr:rowOff>
    </xdr:to>
    <xdr:sp>
      <xdr:nvSpPr>
        <xdr:cNvPr id="23" name="直線コネクタ 87"/>
        <xdr:cNvSpPr>
          <a:spLocks/>
        </xdr:cNvSpPr>
      </xdr:nvSpPr>
      <xdr:spPr>
        <a:xfrm>
          <a:off x="85725" y="11782425"/>
          <a:ext cx="3667125" cy="190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xdr:from>
      <xdr:col>0</xdr:col>
      <xdr:colOff>133350</xdr:colOff>
      <xdr:row>35</xdr:row>
      <xdr:rowOff>104775</xdr:rowOff>
    </xdr:from>
    <xdr:to>
      <xdr:col>1</xdr:col>
      <xdr:colOff>3257550</xdr:colOff>
      <xdr:row>35</xdr:row>
      <xdr:rowOff>142875</xdr:rowOff>
    </xdr:to>
    <xdr:sp>
      <xdr:nvSpPr>
        <xdr:cNvPr id="24" name="直線コネクタ 89"/>
        <xdr:cNvSpPr>
          <a:spLocks/>
        </xdr:cNvSpPr>
      </xdr:nvSpPr>
      <xdr:spPr>
        <a:xfrm>
          <a:off x="133350" y="12220575"/>
          <a:ext cx="3952875" cy="381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xdr:from>
      <xdr:col>0</xdr:col>
      <xdr:colOff>133350</xdr:colOff>
      <xdr:row>36</xdr:row>
      <xdr:rowOff>19050</xdr:rowOff>
    </xdr:from>
    <xdr:to>
      <xdr:col>1</xdr:col>
      <xdr:colOff>466725</xdr:colOff>
      <xdr:row>36</xdr:row>
      <xdr:rowOff>28575</xdr:rowOff>
    </xdr:to>
    <xdr:sp>
      <xdr:nvSpPr>
        <xdr:cNvPr id="25" name="直線コネクタ 90"/>
        <xdr:cNvSpPr>
          <a:spLocks/>
        </xdr:cNvSpPr>
      </xdr:nvSpPr>
      <xdr:spPr>
        <a:xfrm>
          <a:off x="133350" y="12449175"/>
          <a:ext cx="1162050"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xdr:from>
      <xdr:col>2</xdr:col>
      <xdr:colOff>114300</xdr:colOff>
      <xdr:row>35</xdr:row>
      <xdr:rowOff>171450</xdr:rowOff>
    </xdr:from>
    <xdr:to>
      <xdr:col>10</xdr:col>
      <xdr:colOff>657225</xdr:colOff>
      <xdr:row>35</xdr:row>
      <xdr:rowOff>171450</xdr:rowOff>
    </xdr:to>
    <xdr:sp>
      <xdr:nvSpPr>
        <xdr:cNvPr id="26" name="直線コネクタ 93"/>
        <xdr:cNvSpPr>
          <a:spLocks/>
        </xdr:cNvSpPr>
      </xdr:nvSpPr>
      <xdr:spPr>
        <a:xfrm>
          <a:off x="4533900" y="12287250"/>
          <a:ext cx="9553575"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xdr:from>
      <xdr:col>5</xdr:col>
      <xdr:colOff>809625</xdr:colOff>
      <xdr:row>3</xdr:row>
      <xdr:rowOff>95250</xdr:rowOff>
    </xdr:from>
    <xdr:to>
      <xdr:col>8</xdr:col>
      <xdr:colOff>38100</xdr:colOff>
      <xdr:row>3</xdr:row>
      <xdr:rowOff>104775</xdr:rowOff>
    </xdr:to>
    <xdr:sp>
      <xdr:nvSpPr>
        <xdr:cNvPr id="27" name="直線コネクタ 96"/>
        <xdr:cNvSpPr>
          <a:spLocks/>
        </xdr:cNvSpPr>
      </xdr:nvSpPr>
      <xdr:spPr>
        <a:xfrm>
          <a:off x="10096500" y="933450"/>
          <a:ext cx="1714500"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editAs="oneCell">
    <xdr:from>
      <xdr:col>0</xdr:col>
      <xdr:colOff>333375</xdr:colOff>
      <xdr:row>39</xdr:row>
      <xdr:rowOff>152400</xdr:rowOff>
    </xdr:from>
    <xdr:to>
      <xdr:col>1</xdr:col>
      <xdr:colOff>3143250</xdr:colOff>
      <xdr:row>50</xdr:row>
      <xdr:rowOff>142875</xdr:rowOff>
    </xdr:to>
    <xdr:pic>
      <xdr:nvPicPr>
        <xdr:cNvPr id="28" name="図 3"/>
        <xdr:cNvPicPr preferRelativeResize="1">
          <a:picLocks noChangeAspect="1"/>
        </xdr:cNvPicPr>
      </xdr:nvPicPr>
      <xdr:blipFill>
        <a:blip r:embed="rId1"/>
        <a:stretch>
          <a:fillRect/>
        </a:stretch>
      </xdr:blipFill>
      <xdr:spPr>
        <a:xfrm>
          <a:off x="333375" y="13496925"/>
          <a:ext cx="3638550" cy="4324350"/>
        </a:xfrm>
        <a:prstGeom prst="rect">
          <a:avLst/>
        </a:prstGeom>
        <a:noFill/>
        <a:ln w="9525" cmpd="sng">
          <a:noFill/>
        </a:ln>
      </xdr:spPr>
    </xdr:pic>
    <xdr:clientData/>
  </xdr:twoCellAnchor>
  <xdr:twoCellAnchor>
    <xdr:from>
      <xdr:col>1</xdr:col>
      <xdr:colOff>142875</xdr:colOff>
      <xdr:row>39</xdr:row>
      <xdr:rowOff>123825</xdr:rowOff>
    </xdr:from>
    <xdr:to>
      <xdr:col>1</xdr:col>
      <xdr:colOff>561975</xdr:colOff>
      <xdr:row>41</xdr:row>
      <xdr:rowOff>47625</xdr:rowOff>
    </xdr:to>
    <xdr:sp>
      <xdr:nvSpPr>
        <xdr:cNvPr id="29" name="テキスト ボックス 92"/>
        <xdr:cNvSpPr txBox="1">
          <a:spLocks noChangeArrowheads="1"/>
        </xdr:cNvSpPr>
      </xdr:nvSpPr>
      <xdr:spPr>
        <a:xfrm>
          <a:off x="971550" y="13468350"/>
          <a:ext cx="419100" cy="285750"/>
        </a:xfrm>
        <a:prstGeom prst="rect">
          <a:avLst/>
        </a:prstGeom>
        <a:noFill/>
        <a:ln w="9525" cmpd="sng">
          <a:noFill/>
        </a:ln>
      </xdr:spPr>
      <xdr:txBody>
        <a:bodyPr vertOverflow="clip" wrap="square"/>
        <a:p>
          <a:pPr algn="l">
            <a:defRPr/>
          </a:pPr>
          <a:r>
            <a:rPr lang="en-US" cap="none" sz="2000" b="1" i="0" u="none" baseline="0">
              <a:solidFill>
                <a:srgbClr val="008000"/>
              </a:solidFill>
              <a:latin typeface="游ゴシック"/>
              <a:ea typeface="游ゴシック"/>
              <a:cs typeface="游ゴシック"/>
            </a:rPr>
            <a:t>①</a:t>
          </a:r>
        </a:p>
      </xdr:txBody>
    </xdr:sp>
    <xdr:clientData/>
  </xdr:twoCellAnchor>
  <xdr:twoCellAnchor>
    <xdr:from>
      <xdr:col>1</xdr:col>
      <xdr:colOff>9525</xdr:colOff>
      <xdr:row>43</xdr:row>
      <xdr:rowOff>0</xdr:rowOff>
    </xdr:from>
    <xdr:to>
      <xdr:col>1</xdr:col>
      <xdr:colOff>428625</xdr:colOff>
      <xdr:row>44</xdr:row>
      <xdr:rowOff>133350</xdr:rowOff>
    </xdr:to>
    <xdr:sp>
      <xdr:nvSpPr>
        <xdr:cNvPr id="30" name="テキスト ボックス 94"/>
        <xdr:cNvSpPr txBox="1">
          <a:spLocks noChangeArrowheads="1"/>
        </xdr:cNvSpPr>
      </xdr:nvSpPr>
      <xdr:spPr>
        <a:xfrm>
          <a:off x="838200" y="14068425"/>
          <a:ext cx="419100" cy="314325"/>
        </a:xfrm>
        <a:prstGeom prst="rect">
          <a:avLst/>
        </a:prstGeom>
        <a:noFill/>
        <a:ln w="9525" cmpd="sng">
          <a:noFill/>
        </a:ln>
      </xdr:spPr>
      <xdr:txBody>
        <a:bodyPr vertOverflow="clip" wrap="square"/>
        <a:p>
          <a:pPr algn="l">
            <a:defRPr/>
          </a:pPr>
          <a:r>
            <a:rPr lang="en-US" cap="none" sz="2000" b="1" i="0" u="none" baseline="0">
              <a:solidFill>
                <a:srgbClr val="008000"/>
              </a:solidFill>
              <a:latin typeface="游ゴシック"/>
              <a:ea typeface="游ゴシック"/>
              <a:cs typeface="游ゴシック"/>
            </a:rPr>
            <a:t>②</a:t>
          </a:r>
        </a:p>
      </xdr:txBody>
    </xdr:sp>
    <xdr:clientData/>
  </xdr:twoCellAnchor>
  <xdr:twoCellAnchor>
    <xdr:from>
      <xdr:col>1</xdr:col>
      <xdr:colOff>0</xdr:colOff>
      <xdr:row>49</xdr:row>
      <xdr:rowOff>733425</xdr:rowOff>
    </xdr:from>
    <xdr:to>
      <xdr:col>1</xdr:col>
      <xdr:colOff>447675</xdr:colOff>
      <xdr:row>49</xdr:row>
      <xdr:rowOff>1123950</xdr:rowOff>
    </xdr:to>
    <xdr:sp>
      <xdr:nvSpPr>
        <xdr:cNvPr id="31" name="テキスト ボックス 95"/>
        <xdr:cNvSpPr txBox="1">
          <a:spLocks noChangeArrowheads="1"/>
        </xdr:cNvSpPr>
      </xdr:nvSpPr>
      <xdr:spPr>
        <a:xfrm>
          <a:off x="828675" y="17268825"/>
          <a:ext cx="447675" cy="390525"/>
        </a:xfrm>
        <a:prstGeom prst="rect">
          <a:avLst/>
        </a:prstGeom>
        <a:noFill/>
        <a:ln w="9525" cmpd="sng">
          <a:noFill/>
        </a:ln>
      </xdr:spPr>
      <xdr:txBody>
        <a:bodyPr vertOverflow="clip" wrap="square"/>
        <a:p>
          <a:pPr algn="l">
            <a:defRPr/>
          </a:pPr>
          <a:r>
            <a:rPr lang="en-US" cap="none" sz="2000" b="1" i="0" u="none" baseline="0">
              <a:solidFill>
                <a:srgbClr val="008000"/>
              </a:solidFill>
              <a:latin typeface="游ゴシック"/>
              <a:ea typeface="游ゴシック"/>
              <a:cs typeface="游ゴシック"/>
            </a:rPr>
            <a:t>④</a:t>
          </a:r>
        </a:p>
      </xdr:txBody>
    </xdr:sp>
    <xdr:clientData/>
  </xdr:twoCellAnchor>
  <xdr:twoCellAnchor>
    <xdr:from>
      <xdr:col>1</xdr:col>
      <xdr:colOff>142875</xdr:colOff>
      <xdr:row>47</xdr:row>
      <xdr:rowOff>190500</xdr:rowOff>
    </xdr:from>
    <xdr:to>
      <xdr:col>1</xdr:col>
      <xdr:colOff>561975</xdr:colOff>
      <xdr:row>48</xdr:row>
      <xdr:rowOff>123825</xdr:rowOff>
    </xdr:to>
    <xdr:sp>
      <xdr:nvSpPr>
        <xdr:cNvPr id="32" name="テキスト ボックス 97"/>
        <xdr:cNvSpPr txBox="1">
          <a:spLocks noChangeArrowheads="1"/>
        </xdr:cNvSpPr>
      </xdr:nvSpPr>
      <xdr:spPr>
        <a:xfrm>
          <a:off x="971550" y="15811500"/>
          <a:ext cx="419100" cy="390525"/>
        </a:xfrm>
        <a:prstGeom prst="rect">
          <a:avLst/>
        </a:prstGeom>
        <a:noFill/>
        <a:ln w="9525" cmpd="sng">
          <a:noFill/>
        </a:ln>
      </xdr:spPr>
      <xdr:txBody>
        <a:bodyPr vertOverflow="clip" wrap="square"/>
        <a:p>
          <a:pPr algn="l">
            <a:defRPr/>
          </a:pPr>
          <a:r>
            <a:rPr lang="en-US" cap="none" sz="2000" b="1" i="0" u="none" baseline="0">
              <a:solidFill>
                <a:srgbClr val="008000"/>
              </a:solidFill>
              <a:latin typeface="游ゴシック"/>
              <a:ea typeface="游ゴシック"/>
              <a:cs typeface="游ゴシック"/>
            </a:rPr>
            <a:t>③</a:t>
          </a:r>
        </a:p>
      </xdr:txBody>
    </xdr:sp>
    <xdr:clientData/>
  </xdr:twoCellAnchor>
  <xdr:oneCellAnchor>
    <xdr:from>
      <xdr:col>8</xdr:col>
      <xdr:colOff>466725</xdr:colOff>
      <xdr:row>0</xdr:row>
      <xdr:rowOff>47625</xdr:rowOff>
    </xdr:from>
    <xdr:ext cx="419100" cy="476250"/>
    <xdr:sp>
      <xdr:nvSpPr>
        <xdr:cNvPr id="33" name="テキスト ボックス 98"/>
        <xdr:cNvSpPr txBox="1">
          <a:spLocks noChangeArrowheads="1"/>
        </xdr:cNvSpPr>
      </xdr:nvSpPr>
      <xdr:spPr>
        <a:xfrm>
          <a:off x="12239625" y="47625"/>
          <a:ext cx="419100" cy="476250"/>
        </a:xfrm>
        <a:prstGeom prst="rect">
          <a:avLst/>
        </a:prstGeom>
        <a:noFill/>
        <a:ln w="9525" cmpd="sng">
          <a:noFill/>
        </a:ln>
      </xdr:spPr>
      <xdr:txBody>
        <a:bodyPr vertOverflow="clip" wrap="square"/>
        <a:p>
          <a:pPr algn="l">
            <a:defRPr/>
          </a:pPr>
          <a:r>
            <a:rPr lang="en-US" cap="none" sz="2000" b="1" i="0" u="none" baseline="0">
              <a:solidFill>
                <a:srgbClr val="008000"/>
              </a:solidFill>
              <a:latin typeface="游ゴシック"/>
              <a:ea typeface="游ゴシック"/>
              <a:cs typeface="游ゴシック"/>
            </a:rPr>
            <a:t>①</a:t>
          </a:r>
        </a:p>
      </xdr:txBody>
    </xdr:sp>
    <xdr:clientData/>
  </xdr:oneCellAnchor>
  <xdr:oneCellAnchor>
    <xdr:from>
      <xdr:col>2</xdr:col>
      <xdr:colOff>2628900</xdr:colOff>
      <xdr:row>4</xdr:row>
      <xdr:rowOff>133350</xdr:rowOff>
    </xdr:from>
    <xdr:ext cx="419100" cy="504825"/>
    <xdr:sp>
      <xdr:nvSpPr>
        <xdr:cNvPr id="34" name="テキスト ボックス 99"/>
        <xdr:cNvSpPr txBox="1">
          <a:spLocks noChangeArrowheads="1"/>
        </xdr:cNvSpPr>
      </xdr:nvSpPr>
      <xdr:spPr>
        <a:xfrm>
          <a:off x="7048500" y="1162050"/>
          <a:ext cx="419100" cy="504825"/>
        </a:xfrm>
        <a:prstGeom prst="rect">
          <a:avLst/>
        </a:prstGeom>
        <a:noFill/>
        <a:ln w="9525" cmpd="sng">
          <a:noFill/>
        </a:ln>
      </xdr:spPr>
      <xdr:txBody>
        <a:bodyPr vertOverflow="clip" wrap="square"/>
        <a:p>
          <a:pPr algn="l">
            <a:defRPr/>
          </a:pPr>
          <a:r>
            <a:rPr lang="en-US" cap="none" sz="2000" b="1" i="0" u="none" baseline="0">
              <a:solidFill>
                <a:srgbClr val="008000"/>
              </a:solidFill>
              <a:latin typeface="游ゴシック"/>
              <a:ea typeface="游ゴシック"/>
              <a:cs typeface="游ゴシック"/>
            </a:rPr>
            <a:t>②</a:t>
          </a:r>
        </a:p>
      </xdr:txBody>
    </xdr:sp>
    <xdr:clientData/>
  </xdr:oneCellAnchor>
  <xdr:oneCellAnchor>
    <xdr:from>
      <xdr:col>7</xdr:col>
      <xdr:colOff>314325</xdr:colOff>
      <xdr:row>20</xdr:row>
      <xdr:rowOff>190500</xdr:rowOff>
    </xdr:from>
    <xdr:ext cx="419100" cy="514350"/>
    <xdr:sp>
      <xdr:nvSpPr>
        <xdr:cNvPr id="35" name="テキスト ボックス 100"/>
        <xdr:cNvSpPr txBox="1">
          <a:spLocks noChangeArrowheads="1"/>
        </xdr:cNvSpPr>
      </xdr:nvSpPr>
      <xdr:spPr>
        <a:xfrm>
          <a:off x="11258550" y="5924550"/>
          <a:ext cx="419100" cy="514350"/>
        </a:xfrm>
        <a:prstGeom prst="rect">
          <a:avLst/>
        </a:prstGeom>
        <a:noFill/>
        <a:ln w="9525" cmpd="sng">
          <a:noFill/>
        </a:ln>
      </xdr:spPr>
      <xdr:txBody>
        <a:bodyPr vertOverflow="clip" wrap="square"/>
        <a:p>
          <a:pPr algn="l">
            <a:defRPr/>
          </a:pPr>
          <a:r>
            <a:rPr lang="en-US" cap="none" sz="2000" b="1" i="0" u="none" baseline="0">
              <a:solidFill>
                <a:srgbClr val="008000"/>
              </a:solidFill>
              <a:latin typeface="游ゴシック"/>
              <a:ea typeface="游ゴシック"/>
              <a:cs typeface="游ゴシック"/>
            </a:rPr>
            <a:t>③</a:t>
          </a:r>
        </a:p>
      </xdr:txBody>
    </xdr:sp>
    <xdr:clientData/>
  </xdr:oneCellAnchor>
  <xdr:oneCellAnchor>
    <xdr:from>
      <xdr:col>2</xdr:col>
      <xdr:colOff>2667000</xdr:colOff>
      <xdr:row>33</xdr:row>
      <xdr:rowOff>428625</xdr:rowOff>
    </xdr:from>
    <xdr:ext cx="419100" cy="514350"/>
    <xdr:sp>
      <xdr:nvSpPr>
        <xdr:cNvPr id="36" name="テキスト ボックス 101"/>
        <xdr:cNvSpPr txBox="1">
          <a:spLocks noChangeArrowheads="1"/>
        </xdr:cNvSpPr>
      </xdr:nvSpPr>
      <xdr:spPr>
        <a:xfrm>
          <a:off x="7086600" y="10725150"/>
          <a:ext cx="419100" cy="514350"/>
        </a:xfrm>
        <a:prstGeom prst="rect">
          <a:avLst/>
        </a:prstGeom>
        <a:noFill/>
        <a:ln w="9525" cmpd="sng">
          <a:noFill/>
        </a:ln>
      </xdr:spPr>
      <xdr:txBody>
        <a:bodyPr vertOverflow="clip" wrap="square"/>
        <a:p>
          <a:pPr algn="l">
            <a:defRPr/>
          </a:pPr>
          <a:r>
            <a:rPr lang="en-US" cap="none" sz="2000" b="1" i="0" u="none" baseline="0">
              <a:solidFill>
                <a:srgbClr val="008000"/>
              </a:solidFill>
              <a:latin typeface="游ゴシック"/>
              <a:ea typeface="游ゴシック"/>
              <a:cs typeface="游ゴシック"/>
            </a:rPr>
            <a:t>④</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1333500</xdr:colOff>
      <xdr:row>29</xdr:row>
      <xdr:rowOff>476250</xdr:rowOff>
    </xdr:from>
    <xdr:to>
      <xdr:col>10</xdr:col>
      <xdr:colOff>285750</xdr:colOff>
      <xdr:row>32</xdr:row>
      <xdr:rowOff>76200</xdr:rowOff>
    </xdr:to>
    <xdr:sp>
      <xdr:nvSpPr>
        <xdr:cNvPr id="1" name="フローチャート: 処理 1"/>
        <xdr:cNvSpPr>
          <a:spLocks/>
        </xdr:cNvSpPr>
      </xdr:nvSpPr>
      <xdr:spPr>
        <a:xfrm>
          <a:off x="1971675" y="7686675"/>
          <a:ext cx="4610100" cy="657225"/>
        </a:xfrm>
        <a:prstGeom prst="flowChartProcess">
          <a:avLst/>
        </a:prstGeom>
        <a:noFill/>
        <a:ln w="28575" cmpd="sng">
          <a:solidFill>
            <a:srgbClr val="FFC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14</xdr:row>
      <xdr:rowOff>28575</xdr:rowOff>
    </xdr:from>
    <xdr:to>
      <xdr:col>10</xdr:col>
      <xdr:colOff>295275</xdr:colOff>
      <xdr:row>17</xdr:row>
      <xdr:rowOff>171450</xdr:rowOff>
    </xdr:to>
    <xdr:pic>
      <xdr:nvPicPr>
        <xdr:cNvPr id="1" name="図 1"/>
        <xdr:cNvPicPr preferRelativeResize="1">
          <a:picLocks noChangeAspect="1"/>
        </xdr:cNvPicPr>
      </xdr:nvPicPr>
      <xdr:blipFill>
        <a:blip r:embed="rId1"/>
        <a:stretch>
          <a:fillRect/>
        </a:stretch>
      </xdr:blipFill>
      <xdr:spPr>
        <a:xfrm>
          <a:off x="533400" y="3248025"/>
          <a:ext cx="6029325" cy="857250"/>
        </a:xfrm>
        <a:prstGeom prst="rect">
          <a:avLst/>
        </a:prstGeom>
        <a:noFill/>
        <a:ln w="9525" cmpd="sng">
          <a:noFill/>
        </a:ln>
      </xdr:spPr>
    </xdr:pic>
    <xdr:clientData/>
  </xdr:twoCellAnchor>
  <xdr:twoCellAnchor>
    <xdr:from>
      <xdr:col>12</xdr:col>
      <xdr:colOff>142875</xdr:colOff>
      <xdr:row>15</xdr:row>
      <xdr:rowOff>28575</xdr:rowOff>
    </xdr:from>
    <xdr:to>
      <xdr:col>12</xdr:col>
      <xdr:colOff>790575</xdr:colOff>
      <xdr:row>17</xdr:row>
      <xdr:rowOff>57150</xdr:rowOff>
    </xdr:to>
    <xdr:sp>
      <xdr:nvSpPr>
        <xdr:cNvPr id="2" name="楕円 2"/>
        <xdr:cNvSpPr>
          <a:spLocks/>
        </xdr:cNvSpPr>
      </xdr:nvSpPr>
      <xdr:spPr>
        <a:xfrm>
          <a:off x="7334250" y="3476625"/>
          <a:ext cx="647700" cy="514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18</xdr:col>
      <xdr:colOff>114300</xdr:colOff>
      <xdr:row>15</xdr:row>
      <xdr:rowOff>28575</xdr:rowOff>
    </xdr:from>
    <xdr:to>
      <xdr:col>18</xdr:col>
      <xdr:colOff>800100</xdr:colOff>
      <xdr:row>17</xdr:row>
      <xdr:rowOff>66675</xdr:rowOff>
    </xdr:to>
    <xdr:sp>
      <xdr:nvSpPr>
        <xdr:cNvPr id="3" name="楕円 3"/>
        <xdr:cNvSpPr>
          <a:spLocks/>
        </xdr:cNvSpPr>
      </xdr:nvSpPr>
      <xdr:spPr>
        <a:xfrm>
          <a:off x="12277725" y="3476625"/>
          <a:ext cx="695325" cy="5238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13</xdr:col>
      <xdr:colOff>66675</xdr:colOff>
      <xdr:row>15</xdr:row>
      <xdr:rowOff>9525</xdr:rowOff>
    </xdr:from>
    <xdr:to>
      <xdr:col>13</xdr:col>
      <xdr:colOff>762000</xdr:colOff>
      <xdr:row>17</xdr:row>
      <xdr:rowOff>57150</xdr:rowOff>
    </xdr:to>
    <xdr:sp>
      <xdr:nvSpPr>
        <xdr:cNvPr id="4" name="楕円 4"/>
        <xdr:cNvSpPr>
          <a:spLocks/>
        </xdr:cNvSpPr>
      </xdr:nvSpPr>
      <xdr:spPr>
        <a:xfrm>
          <a:off x="8086725" y="3457575"/>
          <a:ext cx="704850" cy="533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14</xdr:col>
      <xdr:colOff>47625</xdr:colOff>
      <xdr:row>15</xdr:row>
      <xdr:rowOff>9525</xdr:rowOff>
    </xdr:from>
    <xdr:to>
      <xdr:col>14</xdr:col>
      <xdr:colOff>733425</xdr:colOff>
      <xdr:row>17</xdr:row>
      <xdr:rowOff>57150</xdr:rowOff>
    </xdr:to>
    <xdr:sp>
      <xdr:nvSpPr>
        <xdr:cNvPr id="5" name="楕円 5"/>
        <xdr:cNvSpPr>
          <a:spLocks/>
        </xdr:cNvSpPr>
      </xdr:nvSpPr>
      <xdr:spPr>
        <a:xfrm>
          <a:off x="8896350" y="3457575"/>
          <a:ext cx="685800" cy="533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15</xdr:col>
      <xdr:colOff>38100</xdr:colOff>
      <xdr:row>15</xdr:row>
      <xdr:rowOff>9525</xdr:rowOff>
    </xdr:from>
    <xdr:to>
      <xdr:col>15</xdr:col>
      <xdr:colOff>714375</xdr:colOff>
      <xdr:row>17</xdr:row>
      <xdr:rowOff>57150</xdr:rowOff>
    </xdr:to>
    <xdr:sp>
      <xdr:nvSpPr>
        <xdr:cNvPr id="6" name="楕円 6"/>
        <xdr:cNvSpPr>
          <a:spLocks/>
        </xdr:cNvSpPr>
      </xdr:nvSpPr>
      <xdr:spPr>
        <a:xfrm>
          <a:off x="9715500" y="3457575"/>
          <a:ext cx="676275" cy="533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16</xdr:col>
      <xdr:colOff>47625</xdr:colOff>
      <xdr:row>15</xdr:row>
      <xdr:rowOff>9525</xdr:rowOff>
    </xdr:from>
    <xdr:to>
      <xdr:col>16</xdr:col>
      <xdr:colOff>733425</xdr:colOff>
      <xdr:row>17</xdr:row>
      <xdr:rowOff>47625</xdr:rowOff>
    </xdr:to>
    <xdr:sp>
      <xdr:nvSpPr>
        <xdr:cNvPr id="7" name="楕円 7"/>
        <xdr:cNvSpPr>
          <a:spLocks/>
        </xdr:cNvSpPr>
      </xdr:nvSpPr>
      <xdr:spPr>
        <a:xfrm>
          <a:off x="10553700" y="3457575"/>
          <a:ext cx="685800" cy="5238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17</xdr:col>
      <xdr:colOff>47625</xdr:colOff>
      <xdr:row>15</xdr:row>
      <xdr:rowOff>28575</xdr:rowOff>
    </xdr:from>
    <xdr:to>
      <xdr:col>17</xdr:col>
      <xdr:colOff>733425</xdr:colOff>
      <xdr:row>17</xdr:row>
      <xdr:rowOff>57150</xdr:rowOff>
    </xdr:to>
    <xdr:sp>
      <xdr:nvSpPr>
        <xdr:cNvPr id="8" name="楕円 8"/>
        <xdr:cNvSpPr>
          <a:spLocks/>
        </xdr:cNvSpPr>
      </xdr:nvSpPr>
      <xdr:spPr>
        <a:xfrm>
          <a:off x="11382375" y="3476625"/>
          <a:ext cx="685800" cy="514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2</xdr:col>
      <xdr:colOff>1200150</xdr:colOff>
      <xdr:row>27</xdr:row>
      <xdr:rowOff>457200</xdr:rowOff>
    </xdr:from>
    <xdr:to>
      <xdr:col>10</xdr:col>
      <xdr:colOff>200025</xdr:colOff>
      <xdr:row>30</xdr:row>
      <xdr:rowOff>47625</xdr:rowOff>
    </xdr:to>
    <xdr:sp>
      <xdr:nvSpPr>
        <xdr:cNvPr id="9" name="フローチャート: 処理 11"/>
        <xdr:cNvSpPr>
          <a:spLocks/>
        </xdr:cNvSpPr>
      </xdr:nvSpPr>
      <xdr:spPr>
        <a:xfrm>
          <a:off x="1838325" y="7515225"/>
          <a:ext cx="4629150" cy="704850"/>
        </a:xfrm>
        <a:prstGeom prst="flowChartProcess">
          <a:avLst/>
        </a:prstGeom>
        <a:noFill/>
        <a:ln w="28575" cmpd="sng">
          <a:solidFill>
            <a:srgbClr val="FFC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21</xdr:row>
      <xdr:rowOff>314325</xdr:rowOff>
    </xdr:from>
    <xdr:ext cx="2257425" cy="171450"/>
    <xdr:sp>
      <xdr:nvSpPr>
        <xdr:cNvPr id="1" name="正方形/長方形 1"/>
        <xdr:cNvSpPr>
          <a:spLocks/>
        </xdr:cNvSpPr>
      </xdr:nvSpPr>
      <xdr:spPr>
        <a:xfrm>
          <a:off x="419100" y="3895725"/>
          <a:ext cx="2257425" cy="171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a:t>
          </a:r>
          <a:r>
            <a:rPr lang="en-US" cap="none" sz="1000" b="1" i="0" u="none" baseline="0">
              <a:solidFill>
                <a:srgbClr val="000000"/>
              </a:solidFill>
            </a:rPr>
            <a:t>場所は学校ではありません</a:t>
          </a:r>
          <a:r>
            <a:rPr lang="en-US" cap="none" sz="1000" b="1" i="0" u="none" baseline="0">
              <a:solidFill>
                <a:srgbClr val="000000"/>
              </a:solidFill>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733425</xdr:colOff>
      <xdr:row>11</xdr:row>
      <xdr:rowOff>66675</xdr:rowOff>
    </xdr:from>
    <xdr:to>
      <xdr:col>8</xdr:col>
      <xdr:colOff>361950</xdr:colOff>
      <xdr:row>16</xdr:row>
      <xdr:rowOff>95250</xdr:rowOff>
    </xdr:to>
    <xdr:pic>
      <xdr:nvPicPr>
        <xdr:cNvPr id="1" name="図 4"/>
        <xdr:cNvPicPr preferRelativeResize="1">
          <a:picLocks noChangeAspect="1"/>
        </xdr:cNvPicPr>
      </xdr:nvPicPr>
      <xdr:blipFill>
        <a:blip r:embed="rId1"/>
        <a:stretch>
          <a:fillRect/>
        </a:stretch>
      </xdr:blipFill>
      <xdr:spPr>
        <a:xfrm>
          <a:off x="733425" y="2057400"/>
          <a:ext cx="6257925" cy="933450"/>
        </a:xfrm>
        <a:prstGeom prst="rect">
          <a:avLst/>
        </a:prstGeom>
        <a:noFill/>
        <a:ln w="9525" cmpd="sng">
          <a:noFill/>
        </a:ln>
      </xdr:spPr>
    </xdr:pic>
    <xdr:clientData/>
  </xdr:twoCellAnchor>
  <xdr:twoCellAnchor>
    <xdr:from>
      <xdr:col>0</xdr:col>
      <xdr:colOff>809625</xdr:colOff>
      <xdr:row>2</xdr:row>
      <xdr:rowOff>152400</xdr:rowOff>
    </xdr:from>
    <xdr:to>
      <xdr:col>10</xdr:col>
      <xdr:colOff>809625</xdr:colOff>
      <xdr:row>9</xdr:row>
      <xdr:rowOff>0</xdr:rowOff>
    </xdr:to>
    <xdr:sp>
      <xdr:nvSpPr>
        <xdr:cNvPr id="2" name="四角形: 角を丸くする 2"/>
        <xdr:cNvSpPr>
          <a:spLocks/>
        </xdr:cNvSpPr>
      </xdr:nvSpPr>
      <xdr:spPr>
        <a:xfrm>
          <a:off x="809625" y="514350"/>
          <a:ext cx="8286750" cy="1114425"/>
        </a:xfrm>
        <a:prstGeom prst="roundRect">
          <a:avLst/>
        </a:prstGeom>
        <a:solidFill>
          <a:srgbClr val="FFFFFF"/>
        </a:solidFill>
        <a:ln w="38100" cmpd="dbl">
          <a:solidFill>
            <a:srgbClr val="A6A6A6"/>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1</xdr:col>
      <xdr:colOff>342900</xdr:colOff>
      <xdr:row>3</xdr:row>
      <xdr:rowOff>133350</xdr:rowOff>
    </xdr:from>
    <xdr:to>
      <xdr:col>2</xdr:col>
      <xdr:colOff>228600</xdr:colOff>
      <xdr:row>6</xdr:row>
      <xdr:rowOff>133350</xdr:rowOff>
    </xdr:to>
    <xdr:pic>
      <xdr:nvPicPr>
        <xdr:cNvPr id="3" name="図 3"/>
        <xdr:cNvPicPr preferRelativeResize="1">
          <a:picLocks noChangeAspect="1"/>
        </xdr:cNvPicPr>
      </xdr:nvPicPr>
      <xdr:blipFill>
        <a:blip r:embed="rId2"/>
        <a:stretch>
          <a:fillRect/>
        </a:stretch>
      </xdr:blipFill>
      <xdr:spPr>
        <a:xfrm>
          <a:off x="1171575" y="676275"/>
          <a:ext cx="714375" cy="542925"/>
        </a:xfrm>
        <a:prstGeom prst="rect">
          <a:avLst/>
        </a:prstGeom>
        <a:noFill/>
        <a:ln w="9525" cmpd="sng">
          <a:noFill/>
        </a:ln>
      </xdr:spPr>
    </xdr:pic>
    <xdr:clientData/>
  </xdr:twoCellAnchor>
  <xdr:twoCellAnchor>
    <xdr:from>
      <xdr:col>5</xdr:col>
      <xdr:colOff>323850</xdr:colOff>
      <xdr:row>3</xdr:row>
      <xdr:rowOff>114300</xdr:rowOff>
    </xdr:from>
    <xdr:to>
      <xdr:col>6</xdr:col>
      <xdr:colOff>228600</xdr:colOff>
      <xdr:row>6</xdr:row>
      <xdr:rowOff>114300</xdr:rowOff>
    </xdr:to>
    <xdr:pic>
      <xdr:nvPicPr>
        <xdr:cNvPr id="4" name="図 4"/>
        <xdr:cNvPicPr preferRelativeResize="1">
          <a:picLocks noChangeAspect="1"/>
        </xdr:cNvPicPr>
      </xdr:nvPicPr>
      <xdr:blipFill>
        <a:blip r:embed="rId3"/>
        <a:stretch>
          <a:fillRect/>
        </a:stretch>
      </xdr:blipFill>
      <xdr:spPr>
        <a:xfrm>
          <a:off x="4467225" y="657225"/>
          <a:ext cx="733425" cy="542925"/>
        </a:xfrm>
        <a:prstGeom prst="rect">
          <a:avLst/>
        </a:prstGeom>
        <a:noFill/>
        <a:ln w="9525" cmpd="sng">
          <a:noFill/>
        </a:ln>
      </xdr:spPr>
    </xdr:pic>
    <xdr:clientData/>
  </xdr:twoCellAnchor>
  <xdr:twoCellAnchor>
    <xdr:from>
      <xdr:col>7</xdr:col>
      <xdr:colOff>266700</xdr:colOff>
      <xdr:row>4</xdr:row>
      <xdr:rowOff>171450</xdr:rowOff>
    </xdr:from>
    <xdr:to>
      <xdr:col>7</xdr:col>
      <xdr:colOff>781050</xdr:colOff>
      <xdr:row>7</xdr:row>
      <xdr:rowOff>28575</xdr:rowOff>
    </xdr:to>
    <xdr:pic>
      <xdr:nvPicPr>
        <xdr:cNvPr id="5" name="図 5"/>
        <xdr:cNvPicPr preferRelativeResize="1">
          <a:picLocks noChangeAspect="1"/>
        </xdr:cNvPicPr>
      </xdr:nvPicPr>
      <xdr:blipFill>
        <a:blip r:embed="rId4"/>
        <a:stretch>
          <a:fillRect/>
        </a:stretch>
      </xdr:blipFill>
      <xdr:spPr>
        <a:xfrm>
          <a:off x="6067425" y="895350"/>
          <a:ext cx="514350" cy="400050"/>
        </a:xfrm>
        <a:prstGeom prst="rect">
          <a:avLst/>
        </a:prstGeom>
        <a:noFill/>
        <a:ln w="9525" cmpd="sng">
          <a:noFill/>
        </a:ln>
      </xdr:spPr>
    </xdr:pic>
    <xdr:clientData/>
  </xdr:twoCellAnchor>
  <xdr:twoCellAnchor>
    <xdr:from>
      <xdr:col>8</xdr:col>
      <xdr:colOff>390525</xdr:colOff>
      <xdr:row>3</xdr:row>
      <xdr:rowOff>152400</xdr:rowOff>
    </xdr:from>
    <xdr:to>
      <xdr:col>9</xdr:col>
      <xdr:colOff>266700</xdr:colOff>
      <xdr:row>6</xdr:row>
      <xdr:rowOff>152400</xdr:rowOff>
    </xdr:to>
    <xdr:pic>
      <xdr:nvPicPr>
        <xdr:cNvPr id="6" name="図 6"/>
        <xdr:cNvPicPr preferRelativeResize="1">
          <a:picLocks noChangeAspect="1"/>
        </xdr:cNvPicPr>
      </xdr:nvPicPr>
      <xdr:blipFill>
        <a:blip r:embed="rId5"/>
        <a:stretch>
          <a:fillRect/>
        </a:stretch>
      </xdr:blipFill>
      <xdr:spPr>
        <a:xfrm>
          <a:off x="7019925" y="695325"/>
          <a:ext cx="704850" cy="542925"/>
        </a:xfrm>
        <a:prstGeom prst="rect">
          <a:avLst/>
        </a:prstGeom>
        <a:noFill/>
        <a:ln w="9525" cmpd="sng">
          <a:noFill/>
        </a:ln>
      </xdr:spPr>
    </xdr:pic>
    <xdr:clientData/>
  </xdr:twoCellAnchor>
  <xdr:twoCellAnchor>
    <xdr:from>
      <xdr:col>2</xdr:col>
      <xdr:colOff>619125</xdr:colOff>
      <xdr:row>3</xdr:row>
      <xdr:rowOff>95250</xdr:rowOff>
    </xdr:from>
    <xdr:to>
      <xdr:col>3</xdr:col>
      <xdr:colOff>590550</xdr:colOff>
      <xdr:row>6</xdr:row>
      <xdr:rowOff>171450</xdr:rowOff>
    </xdr:to>
    <xdr:pic>
      <xdr:nvPicPr>
        <xdr:cNvPr id="7" name="図 7"/>
        <xdr:cNvPicPr preferRelativeResize="1">
          <a:picLocks noChangeAspect="1"/>
        </xdr:cNvPicPr>
      </xdr:nvPicPr>
      <xdr:blipFill>
        <a:blip r:embed="rId6"/>
        <a:stretch>
          <a:fillRect/>
        </a:stretch>
      </xdr:blipFill>
      <xdr:spPr>
        <a:xfrm>
          <a:off x="2276475" y="638175"/>
          <a:ext cx="800100" cy="619125"/>
        </a:xfrm>
        <a:prstGeom prst="rect">
          <a:avLst/>
        </a:prstGeom>
        <a:noFill/>
        <a:ln w="9525" cmpd="sng">
          <a:noFill/>
        </a:ln>
      </xdr:spPr>
    </xdr:pic>
    <xdr:clientData/>
  </xdr:twoCellAnchor>
  <xdr:twoCellAnchor>
    <xdr:from>
      <xdr:col>4</xdr:col>
      <xdr:colOff>95250</xdr:colOff>
      <xdr:row>3</xdr:row>
      <xdr:rowOff>114300</xdr:rowOff>
    </xdr:from>
    <xdr:to>
      <xdr:col>4</xdr:col>
      <xdr:colOff>809625</xdr:colOff>
      <xdr:row>6</xdr:row>
      <xdr:rowOff>114300</xdr:rowOff>
    </xdr:to>
    <xdr:pic>
      <xdr:nvPicPr>
        <xdr:cNvPr id="8" name="図 8"/>
        <xdr:cNvPicPr preferRelativeResize="1">
          <a:picLocks noChangeAspect="1"/>
        </xdr:cNvPicPr>
      </xdr:nvPicPr>
      <xdr:blipFill>
        <a:blip r:embed="rId7"/>
        <a:stretch>
          <a:fillRect/>
        </a:stretch>
      </xdr:blipFill>
      <xdr:spPr>
        <a:xfrm>
          <a:off x="3409950" y="657225"/>
          <a:ext cx="714375" cy="542925"/>
        </a:xfrm>
        <a:prstGeom prst="rect">
          <a:avLst/>
        </a:prstGeom>
        <a:noFill/>
        <a:ln w="9525" cmpd="sng">
          <a:noFill/>
        </a:ln>
      </xdr:spPr>
    </xdr:pic>
    <xdr:clientData/>
  </xdr:twoCellAnchor>
  <xdr:twoCellAnchor>
    <xdr:from>
      <xdr:col>6</xdr:col>
      <xdr:colOff>590550</xdr:colOff>
      <xdr:row>3</xdr:row>
      <xdr:rowOff>133350</xdr:rowOff>
    </xdr:from>
    <xdr:to>
      <xdr:col>7</xdr:col>
      <xdr:colOff>390525</xdr:colOff>
      <xdr:row>6</xdr:row>
      <xdr:rowOff>66675</xdr:rowOff>
    </xdr:to>
    <xdr:pic>
      <xdr:nvPicPr>
        <xdr:cNvPr id="9" name="図 9"/>
        <xdr:cNvPicPr preferRelativeResize="1">
          <a:picLocks noChangeAspect="1"/>
        </xdr:cNvPicPr>
      </xdr:nvPicPr>
      <xdr:blipFill>
        <a:blip r:embed="rId8"/>
        <a:stretch>
          <a:fillRect/>
        </a:stretch>
      </xdr:blipFill>
      <xdr:spPr>
        <a:xfrm>
          <a:off x="5562600" y="676275"/>
          <a:ext cx="628650" cy="476250"/>
        </a:xfrm>
        <a:prstGeom prst="rect">
          <a:avLst/>
        </a:prstGeom>
        <a:noFill/>
        <a:ln w="9525" cmpd="sng">
          <a:noFill/>
        </a:ln>
      </xdr:spPr>
    </xdr:pic>
    <xdr:clientData/>
  </xdr:twoCellAnchor>
  <xdr:twoCellAnchor>
    <xdr:from>
      <xdr:col>1</xdr:col>
      <xdr:colOff>561975</xdr:colOff>
      <xdr:row>6</xdr:row>
      <xdr:rowOff>114300</xdr:rowOff>
    </xdr:from>
    <xdr:to>
      <xdr:col>2</xdr:col>
      <xdr:colOff>419100</xdr:colOff>
      <xdr:row>8</xdr:row>
      <xdr:rowOff>85725</xdr:rowOff>
    </xdr:to>
    <xdr:sp>
      <xdr:nvSpPr>
        <xdr:cNvPr id="10" name="テキスト ボックス 10"/>
        <xdr:cNvSpPr txBox="1">
          <a:spLocks noChangeArrowheads="1"/>
        </xdr:cNvSpPr>
      </xdr:nvSpPr>
      <xdr:spPr>
        <a:xfrm>
          <a:off x="1390650" y="1200150"/>
          <a:ext cx="685800" cy="333375"/>
        </a:xfrm>
        <a:prstGeom prst="rect">
          <a:avLst/>
        </a:prstGeom>
        <a:noFill/>
        <a:ln w="9525" cmpd="sng">
          <a:noFill/>
        </a:ln>
      </xdr:spPr>
      <xdr:txBody>
        <a:bodyPr vertOverflow="clip" wrap="square"/>
        <a:p>
          <a:pPr algn="l">
            <a:defRPr/>
          </a:pPr>
          <a:r>
            <a:rPr lang="en-US" cap="none" sz="900" b="0" i="0" u="none" baseline="0">
              <a:solidFill>
                <a:srgbClr val="000000"/>
              </a:solidFill>
            </a:rPr>
            <a:t>卵</a:t>
          </a:r>
        </a:p>
      </xdr:txBody>
    </xdr:sp>
    <xdr:clientData/>
  </xdr:twoCellAnchor>
  <xdr:twoCellAnchor>
    <xdr:from>
      <xdr:col>2</xdr:col>
      <xdr:colOff>619125</xdr:colOff>
      <xdr:row>6</xdr:row>
      <xdr:rowOff>114300</xdr:rowOff>
    </xdr:from>
    <xdr:to>
      <xdr:col>4</xdr:col>
      <xdr:colOff>352425</xdr:colOff>
      <xdr:row>8</xdr:row>
      <xdr:rowOff>114300</xdr:rowOff>
    </xdr:to>
    <xdr:sp>
      <xdr:nvSpPr>
        <xdr:cNvPr id="11" name="テキスト ボックス 11"/>
        <xdr:cNvSpPr txBox="1">
          <a:spLocks noChangeArrowheads="1"/>
        </xdr:cNvSpPr>
      </xdr:nvSpPr>
      <xdr:spPr>
        <a:xfrm>
          <a:off x="2276475" y="1200150"/>
          <a:ext cx="1390650" cy="361950"/>
        </a:xfrm>
        <a:prstGeom prst="rect">
          <a:avLst/>
        </a:prstGeom>
        <a:noFill/>
        <a:ln w="9525" cmpd="sng">
          <a:noFill/>
        </a:ln>
      </xdr:spPr>
      <xdr:txBody>
        <a:bodyPr vertOverflow="clip" wrap="square"/>
        <a:p>
          <a:pPr algn="l">
            <a:defRPr/>
          </a:pPr>
          <a:r>
            <a:rPr lang="en-US" cap="none" sz="800" b="0" i="0" u="none" baseline="0">
              <a:solidFill>
                <a:srgbClr val="000000"/>
              </a:solidFill>
            </a:rPr>
            <a:t>牛乳・乳製品</a:t>
          </a:r>
        </a:p>
      </xdr:txBody>
    </xdr:sp>
    <xdr:clientData/>
  </xdr:twoCellAnchor>
  <xdr:twoCellAnchor>
    <xdr:from>
      <xdr:col>4</xdr:col>
      <xdr:colOff>247650</xdr:colOff>
      <xdr:row>6</xdr:row>
      <xdr:rowOff>114300</xdr:rowOff>
    </xdr:from>
    <xdr:to>
      <xdr:col>5</xdr:col>
      <xdr:colOff>266700</xdr:colOff>
      <xdr:row>8</xdr:row>
      <xdr:rowOff>95250</xdr:rowOff>
    </xdr:to>
    <xdr:sp>
      <xdr:nvSpPr>
        <xdr:cNvPr id="12" name="テキスト ボックス 12"/>
        <xdr:cNvSpPr txBox="1">
          <a:spLocks noChangeArrowheads="1"/>
        </xdr:cNvSpPr>
      </xdr:nvSpPr>
      <xdr:spPr>
        <a:xfrm>
          <a:off x="3562350" y="1200150"/>
          <a:ext cx="847725" cy="342900"/>
        </a:xfrm>
        <a:prstGeom prst="rect">
          <a:avLst/>
        </a:prstGeom>
        <a:noFill/>
        <a:ln w="9525" cmpd="sng">
          <a:noFill/>
        </a:ln>
      </xdr:spPr>
      <xdr:txBody>
        <a:bodyPr vertOverflow="clip" wrap="square"/>
        <a:p>
          <a:pPr algn="l">
            <a:defRPr/>
          </a:pPr>
          <a:r>
            <a:rPr lang="en-US" cap="none" sz="900" b="0" i="0" u="none" baseline="0">
              <a:solidFill>
                <a:srgbClr val="000000"/>
              </a:solidFill>
            </a:rPr>
            <a:t>小麦</a:t>
          </a:r>
        </a:p>
      </xdr:txBody>
    </xdr:sp>
    <xdr:clientData/>
  </xdr:twoCellAnchor>
  <xdr:twoCellAnchor>
    <xdr:from>
      <xdr:col>5</xdr:col>
      <xdr:colOff>114300</xdr:colOff>
      <xdr:row>6</xdr:row>
      <xdr:rowOff>114300</xdr:rowOff>
    </xdr:from>
    <xdr:to>
      <xdr:col>6</xdr:col>
      <xdr:colOff>476250</xdr:colOff>
      <xdr:row>8</xdr:row>
      <xdr:rowOff>0</xdr:rowOff>
    </xdr:to>
    <xdr:sp>
      <xdr:nvSpPr>
        <xdr:cNvPr id="13" name="テキスト ボックス 13"/>
        <xdr:cNvSpPr txBox="1">
          <a:spLocks noChangeArrowheads="1"/>
        </xdr:cNvSpPr>
      </xdr:nvSpPr>
      <xdr:spPr>
        <a:xfrm>
          <a:off x="4257675" y="1200150"/>
          <a:ext cx="1190625" cy="247650"/>
        </a:xfrm>
        <a:prstGeom prst="rect">
          <a:avLst/>
        </a:prstGeom>
        <a:noFill/>
        <a:ln w="9525" cmpd="sng">
          <a:noFill/>
        </a:ln>
      </xdr:spPr>
      <xdr:txBody>
        <a:bodyPr vertOverflow="clip" wrap="square"/>
        <a:p>
          <a:pPr algn="ctr">
            <a:defRPr/>
          </a:pPr>
          <a:r>
            <a:rPr lang="en-US" cap="none" sz="800" b="0" i="0" u="none" baseline="0">
              <a:solidFill>
                <a:srgbClr val="000000"/>
              </a:solidFill>
            </a:rPr>
            <a:t>大豆・大豆製品</a:t>
          </a:r>
        </a:p>
      </xdr:txBody>
    </xdr:sp>
    <xdr:clientData/>
  </xdr:twoCellAnchor>
  <xdr:twoCellAnchor>
    <xdr:from>
      <xdr:col>6</xdr:col>
      <xdr:colOff>733425</xdr:colOff>
      <xdr:row>6</xdr:row>
      <xdr:rowOff>114300</xdr:rowOff>
    </xdr:from>
    <xdr:to>
      <xdr:col>8</xdr:col>
      <xdr:colOff>304800</xdr:colOff>
      <xdr:row>8</xdr:row>
      <xdr:rowOff>85725</xdr:rowOff>
    </xdr:to>
    <xdr:sp>
      <xdr:nvSpPr>
        <xdr:cNvPr id="14" name="テキスト ボックス 14"/>
        <xdr:cNvSpPr txBox="1">
          <a:spLocks noChangeArrowheads="1"/>
        </xdr:cNvSpPr>
      </xdr:nvSpPr>
      <xdr:spPr>
        <a:xfrm>
          <a:off x="5705475" y="1200150"/>
          <a:ext cx="1228725" cy="333375"/>
        </a:xfrm>
        <a:prstGeom prst="rect">
          <a:avLst/>
        </a:prstGeom>
        <a:noFill/>
        <a:ln w="9525" cmpd="sng">
          <a:noFill/>
        </a:ln>
      </xdr:spPr>
      <xdr:txBody>
        <a:bodyPr vertOverflow="clip" wrap="square"/>
        <a:p>
          <a:pPr algn="l">
            <a:defRPr/>
          </a:pPr>
          <a:r>
            <a:rPr lang="en-US" cap="none" sz="900" b="0" i="0" u="none" baseline="0">
              <a:solidFill>
                <a:srgbClr val="000000"/>
              </a:solidFill>
            </a:rPr>
            <a:t>えび・かに</a:t>
          </a:r>
        </a:p>
      </xdr:txBody>
    </xdr:sp>
    <xdr:clientData/>
  </xdr:twoCellAnchor>
  <xdr:twoCellAnchor>
    <xdr:from>
      <xdr:col>8</xdr:col>
      <xdr:colOff>428625</xdr:colOff>
      <xdr:row>6</xdr:row>
      <xdr:rowOff>114300</xdr:rowOff>
    </xdr:from>
    <xdr:to>
      <xdr:col>9</xdr:col>
      <xdr:colOff>714375</xdr:colOff>
      <xdr:row>8</xdr:row>
      <xdr:rowOff>57150</xdr:rowOff>
    </xdr:to>
    <xdr:sp>
      <xdr:nvSpPr>
        <xdr:cNvPr id="15" name="テキスト ボックス 15"/>
        <xdr:cNvSpPr txBox="1">
          <a:spLocks noChangeArrowheads="1"/>
        </xdr:cNvSpPr>
      </xdr:nvSpPr>
      <xdr:spPr>
        <a:xfrm>
          <a:off x="7058025" y="1200150"/>
          <a:ext cx="1114425" cy="304800"/>
        </a:xfrm>
        <a:prstGeom prst="rect">
          <a:avLst/>
        </a:prstGeom>
        <a:noFill/>
        <a:ln w="9525" cmpd="sng">
          <a:noFill/>
        </a:ln>
      </xdr:spPr>
      <xdr:txBody>
        <a:bodyPr vertOverflow="clip" wrap="square"/>
        <a:p>
          <a:pPr algn="l">
            <a:defRPr/>
          </a:pPr>
          <a:r>
            <a:rPr lang="en-US" cap="none" sz="900" b="0" i="0" u="none" baseline="0">
              <a:solidFill>
                <a:srgbClr val="000000"/>
              </a:solidFill>
            </a:rPr>
            <a:t>種・実</a:t>
          </a:r>
        </a:p>
      </xdr:txBody>
    </xdr:sp>
    <xdr:clientData/>
  </xdr:twoCellAnchor>
  <xdr:twoCellAnchor>
    <xdr:from>
      <xdr:col>9</xdr:col>
      <xdr:colOff>600075</xdr:colOff>
      <xdr:row>3</xdr:row>
      <xdr:rowOff>114300</xdr:rowOff>
    </xdr:from>
    <xdr:to>
      <xdr:col>10</xdr:col>
      <xdr:colOff>523875</xdr:colOff>
      <xdr:row>6</xdr:row>
      <xdr:rowOff>142875</xdr:rowOff>
    </xdr:to>
    <xdr:pic>
      <xdr:nvPicPr>
        <xdr:cNvPr id="16" name="図 16"/>
        <xdr:cNvPicPr preferRelativeResize="1">
          <a:picLocks noChangeAspect="1"/>
        </xdr:cNvPicPr>
      </xdr:nvPicPr>
      <xdr:blipFill>
        <a:blip r:embed="rId9"/>
        <a:stretch>
          <a:fillRect/>
        </a:stretch>
      </xdr:blipFill>
      <xdr:spPr>
        <a:xfrm>
          <a:off x="8058150" y="657225"/>
          <a:ext cx="752475" cy="571500"/>
        </a:xfrm>
        <a:prstGeom prst="rect">
          <a:avLst/>
        </a:prstGeom>
        <a:noFill/>
        <a:ln w="9525" cmpd="sng">
          <a:noFill/>
        </a:ln>
      </xdr:spPr>
    </xdr:pic>
    <xdr:clientData/>
  </xdr:twoCellAnchor>
  <xdr:twoCellAnchor>
    <xdr:from>
      <xdr:col>9</xdr:col>
      <xdr:colOff>733425</xdr:colOff>
      <xdr:row>6</xdr:row>
      <xdr:rowOff>114300</xdr:rowOff>
    </xdr:from>
    <xdr:to>
      <xdr:col>11</xdr:col>
      <xdr:colOff>114300</xdr:colOff>
      <xdr:row>8</xdr:row>
      <xdr:rowOff>38100</xdr:rowOff>
    </xdr:to>
    <xdr:sp>
      <xdr:nvSpPr>
        <xdr:cNvPr id="17" name="テキスト ボックス 17"/>
        <xdr:cNvSpPr txBox="1">
          <a:spLocks noChangeArrowheads="1"/>
        </xdr:cNvSpPr>
      </xdr:nvSpPr>
      <xdr:spPr>
        <a:xfrm>
          <a:off x="8191500" y="1200150"/>
          <a:ext cx="1038225" cy="285750"/>
        </a:xfrm>
        <a:prstGeom prst="rect">
          <a:avLst/>
        </a:prstGeom>
        <a:noFill/>
        <a:ln w="9525" cmpd="sng">
          <a:noFill/>
        </a:ln>
      </xdr:spPr>
      <xdr:txBody>
        <a:bodyPr vertOverflow="clip" wrap="square"/>
        <a:p>
          <a:pPr algn="l">
            <a:defRPr/>
          </a:pPr>
          <a:r>
            <a:rPr lang="en-US" cap="none" sz="900" b="0" i="0" u="none" baseline="0">
              <a:solidFill>
                <a:srgbClr val="000000"/>
              </a:solidFill>
            </a:rPr>
            <a:t>そば</a:t>
          </a:r>
        </a:p>
      </xdr:txBody>
    </xdr:sp>
    <xdr:clientData/>
  </xdr:twoCellAnchor>
  <xdr:twoCellAnchor>
    <xdr:from>
      <xdr:col>1</xdr:col>
      <xdr:colOff>190500</xdr:colOff>
      <xdr:row>12</xdr:row>
      <xdr:rowOff>66675</xdr:rowOff>
    </xdr:from>
    <xdr:to>
      <xdr:col>2</xdr:col>
      <xdr:colOff>47625</xdr:colOff>
      <xdr:row>15</xdr:row>
      <xdr:rowOff>95250</xdr:rowOff>
    </xdr:to>
    <xdr:sp>
      <xdr:nvSpPr>
        <xdr:cNvPr id="18" name="楕円 19"/>
        <xdr:cNvSpPr>
          <a:spLocks/>
        </xdr:cNvSpPr>
      </xdr:nvSpPr>
      <xdr:spPr>
        <a:xfrm>
          <a:off x="1019175" y="2238375"/>
          <a:ext cx="685800" cy="571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1</xdr:col>
      <xdr:colOff>57150</xdr:colOff>
      <xdr:row>2</xdr:row>
      <xdr:rowOff>95250</xdr:rowOff>
    </xdr:from>
    <xdr:to>
      <xdr:col>5</xdr:col>
      <xdr:colOff>495300</xdr:colOff>
      <xdr:row>4</xdr:row>
      <xdr:rowOff>9525</xdr:rowOff>
    </xdr:to>
    <xdr:sp>
      <xdr:nvSpPr>
        <xdr:cNvPr id="19" name="テキスト ボックス 1"/>
        <xdr:cNvSpPr txBox="1">
          <a:spLocks noChangeArrowheads="1"/>
        </xdr:cNvSpPr>
      </xdr:nvSpPr>
      <xdr:spPr>
        <a:xfrm>
          <a:off x="885825" y="457200"/>
          <a:ext cx="3752850" cy="276225"/>
        </a:xfrm>
        <a:prstGeom prst="rect">
          <a:avLst/>
        </a:prstGeom>
        <a:noFill/>
        <a:ln w="9525" cmpd="sng">
          <a:noFill/>
        </a:ln>
      </xdr:spPr>
      <xdr:txBody>
        <a:bodyPr vertOverflow="clip" wrap="square"/>
        <a:p>
          <a:pPr algn="l">
            <a:defRPr/>
          </a:pPr>
          <a:r>
            <a:rPr lang="en-US" cap="none" sz="800" b="0" i="0" u="none" baseline="0">
              <a:solidFill>
                <a:srgbClr val="000000"/>
              </a:solidFill>
            </a:rPr>
            <a:t>アレルギー原因食材「特定原材料７品目」</a:t>
          </a:r>
        </a:p>
      </xdr:txBody>
    </xdr:sp>
    <xdr:clientData/>
  </xdr:twoCellAnchor>
  <xdr:twoCellAnchor>
    <xdr:from>
      <xdr:col>8</xdr:col>
      <xdr:colOff>571500</xdr:colOff>
      <xdr:row>7</xdr:row>
      <xdr:rowOff>95250</xdr:rowOff>
    </xdr:from>
    <xdr:to>
      <xdr:col>10</xdr:col>
      <xdr:colOff>809625</xdr:colOff>
      <xdr:row>9</xdr:row>
      <xdr:rowOff>9525</xdr:rowOff>
    </xdr:to>
    <xdr:sp>
      <xdr:nvSpPr>
        <xdr:cNvPr id="20" name="テキスト ボックス 22"/>
        <xdr:cNvSpPr txBox="1">
          <a:spLocks noChangeArrowheads="1"/>
        </xdr:cNvSpPr>
      </xdr:nvSpPr>
      <xdr:spPr>
        <a:xfrm>
          <a:off x="7200900" y="1362075"/>
          <a:ext cx="1895475" cy="276225"/>
        </a:xfrm>
        <a:prstGeom prst="rect">
          <a:avLst/>
        </a:prstGeom>
        <a:noFill/>
        <a:ln w="9525" cmpd="sng">
          <a:noFill/>
        </a:ln>
      </xdr:spPr>
      <xdr:txBody>
        <a:bodyPr vertOverflow="clip" wrap="square"/>
        <a:p>
          <a:pPr algn="l">
            <a:defRPr/>
          </a:pPr>
          <a:r>
            <a:rPr lang="en-US" cap="none" sz="800" b="0" i="0" u="none" baseline="0">
              <a:solidFill>
                <a:srgbClr val="000000"/>
              </a:solidFill>
            </a:rPr>
            <a:t>の該当食品を使用しています。</a:t>
          </a:r>
        </a:p>
      </xdr:txBody>
    </xdr:sp>
    <xdr:clientData/>
  </xdr:twoCellAnchor>
  <xdr:twoCellAnchor>
    <xdr:from>
      <xdr:col>2</xdr:col>
      <xdr:colOff>190500</xdr:colOff>
      <xdr:row>12</xdr:row>
      <xdr:rowOff>95250</xdr:rowOff>
    </xdr:from>
    <xdr:to>
      <xdr:col>3</xdr:col>
      <xdr:colOff>47625</xdr:colOff>
      <xdr:row>15</xdr:row>
      <xdr:rowOff>114300</xdr:rowOff>
    </xdr:to>
    <xdr:sp>
      <xdr:nvSpPr>
        <xdr:cNvPr id="21" name="楕円 30"/>
        <xdr:cNvSpPr>
          <a:spLocks/>
        </xdr:cNvSpPr>
      </xdr:nvSpPr>
      <xdr:spPr>
        <a:xfrm>
          <a:off x="1847850" y="2266950"/>
          <a:ext cx="685800" cy="561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3</xdr:col>
      <xdr:colOff>171450</xdr:colOff>
      <xdr:row>12</xdr:row>
      <xdr:rowOff>95250</xdr:rowOff>
    </xdr:from>
    <xdr:to>
      <xdr:col>4</xdr:col>
      <xdr:colOff>38100</xdr:colOff>
      <xdr:row>15</xdr:row>
      <xdr:rowOff>114300</xdr:rowOff>
    </xdr:to>
    <xdr:sp>
      <xdr:nvSpPr>
        <xdr:cNvPr id="22" name="楕円 31"/>
        <xdr:cNvSpPr>
          <a:spLocks/>
        </xdr:cNvSpPr>
      </xdr:nvSpPr>
      <xdr:spPr>
        <a:xfrm>
          <a:off x="2657475" y="2266950"/>
          <a:ext cx="695325" cy="561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4</xdr:col>
      <xdr:colOff>152400</xdr:colOff>
      <xdr:row>12</xdr:row>
      <xdr:rowOff>95250</xdr:rowOff>
    </xdr:from>
    <xdr:to>
      <xdr:col>5</xdr:col>
      <xdr:colOff>19050</xdr:colOff>
      <xdr:row>15</xdr:row>
      <xdr:rowOff>114300</xdr:rowOff>
    </xdr:to>
    <xdr:sp>
      <xdr:nvSpPr>
        <xdr:cNvPr id="23" name="楕円 32"/>
        <xdr:cNvSpPr>
          <a:spLocks/>
        </xdr:cNvSpPr>
      </xdr:nvSpPr>
      <xdr:spPr>
        <a:xfrm>
          <a:off x="3467100" y="2266950"/>
          <a:ext cx="695325" cy="561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5</xdr:col>
      <xdr:colOff>209550</xdr:colOff>
      <xdr:row>12</xdr:row>
      <xdr:rowOff>114300</xdr:rowOff>
    </xdr:from>
    <xdr:to>
      <xdr:col>6</xdr:col>
      <xdr:colOff>66675</xdr:colOff>
      <xdr:row>15</xdr:row>
      <xdr:rowOff>142875</xdr:rowOff>
    </xdr:to>
    <xdr:sp>
      <xdr:nvSpPr>
        <xdr:cNvPr id="24" name="楕円 33"/>
        <xdr:cNvSpPr>
          <a:spLocks/>
        </xdr:cNvSpPr>
      </xdr:nvSpPr>
      <xdr:spPr>
        <a:xfrm>
          <a:off x="4352925" y="2286000"/>
          <a:ext cx="685800" cy="571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6</xdr:col>
      <xdr:colOff>361950</xdr:colOff>
      <xdr:row>12</xdr:row>
      <xdr:rowOff>95250</xdr:rowOff>
    </xdr:from>
    <xdr:to>
      <xdr:col>7</xdr:col>
      <xdr:colOff>228600</xdr:colOff>
      <xdr:row>15</xdr:row>
      <xdr:rowOff>114300</xdr:rowOff>
    </xdr:to>
    <xdr:sp>
      <xdr:nvSpPr>
        <xdr:cNvPr id="25" name="楕円 34"/>
        <xdr:cNvSpPr>
          <a:spLocks/>
        </xdr:cNvSpPr>
      </xdr:nvSpPr>
      <xdr:spPr>
        <a:xfrm>
          <a:off x="5334000" y="2266950"/>
          <a:ext cx="695325" cy="561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twoCellAnchor>
    <xdr:from>
      <xdr:col>7</xdr:col>
      <xdr:colOff>333375</xdr:colOff>
      <xdr:row>12</xdr:row>
      <xdr:rowOff>85725</xdr:rowOff>
    </xdr:from>
    <xdr:to>
      <xdr:col>8</xdr:col>
      <xdr:colOff>190500</xdr:colOff>
      <xdr:row>15</xdr:row>
      <xdr:rowOff>95250</xdr:rowOff>
    </xdr:to>
    <xdr:sp>
      <xdr:nvSpPr>
        <xdr:cNvPr id="26" name="楕円 35"/>
        <xdr:cNvSpPr>
          <a:spLocks/>
        </xdr:cNvSpPr>
      </xdr:nvSpPr>
      <xdr:spPr>
        <a:xfrm>
          <a:off x="6134100" y="2257425"/>
          <a:ext cx="685800" cy="5524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游ゴシック"/>
              <a:ea typeface="游ゴシック"/>
              <a:cs typeface="游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tsudoki.pta@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1">
    <pageSetUpPr fitToPage="1"/>
  </sheetPr>
  <dimension ref="B1:AJ46"/>
  <sheetViews>
    <sheetView showGridLines="0" showRowColHeaders="0" tabSelected="1" view="pageBreakPreview" zoomScale="85" zoomScaleNormal="85" zoomScaleSheetLayoutView="85" workbookViewId="0" topLeftCell="A1">
      <selection activeCell="X56" sqref="X56"/>
    </sheetView>
  </sheetViews>
  <sheetFormatPr defaultColWidth="8.796875" defaultRowHeight="23.25" customHeight="1"/>
  <cols>
    <col min="1" max="1" width="2.69921875" style="1" customWidth="1"/>
    <col min="2" max="15" width="6.09765625" style="1" customWidth="1"/>
    <col min="16" max="42" width="6.19921875" style="1" customWidth="1"/>
    <col min="43" max="57" width="6.09765625" style="1" customWidth="1"/>
    <col min="58" max="16384" width="8.69921875" style="1" customWidth="1"/>
  </cols>
  <sheetData>
    <row r="1" ht="23.25" customHeight="1">
      <c r="B1" s="32"/>
    </row>
    <row r="2" ht="23.25" customHeight="1">
      <c r="B2" s="32"/>
    </row>
    <row r="3" ht="23.25" customHeight="1">
      <c r="B3" s="32"/>
    </row>
    <row r="4" ht="23.25" customHeight="1">
      <c r="B4" s="32"/>
    </row>
    <row r="5" ht="23.25" customHeight="1">
      <c r="B5" s="32"/>
    </row>
    <row r="7" ht="23.25" customHeight="1">
      <c r="D7" s="32" t="s">
        <v>68</v>
      </c>
    </row>
    <row r="8" spans="4:5" ht="23.25" customHeight="1">
      <c r="D8" s="32"/>
      <c r="E8" s="31" t="s">
        <v>76</v>
      </c>
    </row>
    <row r="9" spans="4:5" ht="23.25" customHeight="1">
      <c r="D9" s="32"/>
      <c r="E9" s="31" t="s">
        <v>213</v>
      </c>
    </row>
    <row r="10" spans="4:5" ht="23.25" customHeight="1">
      <c r="D10" s="32"/>
      <c r="E10" s="31" t="s">
        <v>65</v>
      </c>
    </row>
    <row r="11" spans="4:5" ht="23.25" customHeight="1">
      <c r="D11" s="32"/>
      <c r="E11" s="31" t="s">
        <v>77</v>
      </c>
    </row>
    <row r="13" spans="4:7" ht="23.25" customHeight="1">
      <c r="D13" s="32" t="s">
        <v>57</v>
      </c>
      <c r="G13" s="5"/>
    </row>
    <row r="14" spans="4:5" ht="23.25" customHeight="1">
      <c r="D14" s="43"/>
      <c r="E14" s="31" t="s">
        <v>225</v>
      </c>
    </row>
    <row r="15" spans="4:6" ht="23.25" customHeight="1">
      <c r="D15" s="43"/>
      <c r="F15" s="31" t="s">
        <v>226</v>
      </c>
    </row>
    <row r="16" ht="23.25" customHeight="1">
      <c r="D16" s="43"/>
    </row>
    <row r="17" spans="5:7" ht="23.25" customHeight="1">
      <c r="E17" s="31" t="s">
        <v>223</v>
      </c>
      <c r="F17" s="31"/>
      <c r="G17" s="5"/>
    </row>
    <row r="18" spans="5:7" ht="23.25" customHeight="1">
      <c r="E18" s="31"/>
      <c r="F18" s="31" t="s">
        <v>64</v>
      </c>
      <c r="G18" s="5"/>
    </row>
    <row r="19" spans="5:7" ht="23.25" customHeight="1">
      <c r="E19" s="31"/>
      <c r="F19" s="31" t="s">
        <v>214</v>
      </c>
      <c r="G19" s="5"/>
    </row>
    <row r="20" spans="6:7" ht="23.25" customHeight="1">
      <c r="F20" s="31"/>
      <c r="G20" s="31"/>
    </row>
    <row r="21" spans="5:7" ht="23.25" customHeight="1">
      <c r="E21" s="31" t="s">
        <v>224</v>
      </c>
      <c r="F21" s="31"/>
      <c r="G21" s="5"/>
    </row>
    <row r="22" spans="5:7" ht="23.25" customHeight="1">
      <c r="E22" s="31" t="s">
        <v>58</v>
      </c>
      <c r="F22" s="31" t="s">
        <v>215</v>
      </c>
      <c r="G22" s="5"/>
    </row>
    <row r="23" spans="6:36" ht="23.25" customHeight="1">
      <c r="F23" s="31" t="s">
        <v>217</v>
      </c>
      <c r="G23" s="31"/>
      <c r="H23" s="31"/>
      <c r="AJ23" s="45"/>
    </row>
    <row r="24" spans="5:7" ht="23.25" customHeight="1">
      <c r="E24" s="31"/>
      <c r="F24" s="40"/>
      <c r="G24" s="31" t="s">
        <v>78</v>
      </c>
    </row>
    <row r="25" spans="5:8" ht="23.25" customHeight="1">
      <c r="E25" s="31"/>
      <c r="H25" s="31" t="s">
        <v>216</v>
      </c>
    </row>
    <row r="26" spans="7:36" ht="23.25" customHeight="1">
      <c r="G26" s="257" t="s">
        <v>252</v>
      </c>
      <c r="L26" s="258" t="s">
        <v>253</v>
      </c>
      <c r="AJ26" s="45"/>
    </row>
    <row r="27" spans="8:36" ht="23.25" customHeight="1">
      <c r="H27" s="257" t="s">
        <v>151</v>
      </c>
      <c r="AJ27" s="45"/>
    </row>
    <row r="28" spans="8:36" ht="23.25" customHeight="1" thickBot="1">
      <c r="H28" s="31"/>
      <c r="AJ28" s="45"/>
    </row>
    <row r="29" spans="8:36" ht="23.25" customHeight="1" thickTop="1">
      <c r="H29" s="31"/>
      <c r="P29" s="49"/>
      <c r="Q29" s="50"/>
      <c r="R29" s="50"/>
      <c r="S29" s="50"/>
      <c r="T29" s="50"/>
      <c r="U29" s="50"/>
      <c r="V29" s="50"/>
      <c r="W29" s="50"/>
      <c r="X29" s="50"/>
      <c r="Y29" s="50"/>
      <c r="Z29" s="50"/>
      <c r="AA29" s="51"/>
      <c r="AB29" s="50"/>
      <c r="AC29" s="52"/>
      <c r="AJ29" s="45"/>
    </row>
    <row r="30" spans="8:36" ht="23.25" customHeight="1">
      <c r="H30" s="31"/>
      <c r="P30" s="53"/>
      <c r="Q30" s="24"/>
      <c r="R30" s="24"/>
      <c r="S30" s="24"/>
      <c r="T30" s="46"/>
      <c r="U30" s="46"/>
      <c r="V30" s="46"/>
      <c r="W30" s="46"/>
      <c r="X30" s="46"/>
      <c r="Y30" s="46"/>
      <c r="Z30" s="46"/>
      <c r="AA30" s="47"/>
      <c r="AB30" s="48" t="s">
        <v>75</v>
      </c>
      <c r="AC30" s="54"/>
      <c r="AJ30" s="45"/>
    </row>
    <row r="31" spans="8:29" ht="23.25" customHeight="1">
      <c r="H31" s="31"/>
      <c r="P31" s="53"/>
      <c r="Q31" s="24"/>
      <c r="R31" s="24"/>
      <c r="S31" s="24"/>
      <c r="T31" s="46"/>
      <c r="U31" s="46"/>
      <c r="V31" s="46"/>
      <c r="W31" s="46"/>
      <c r="X31" s="46"/>
      <c r="Y31" s="46"/>
      <c r="Z31" s="46"/>
      <c r="AA31" s="47"/>
      <c r="AB31" s="48" t="s">
        <v>79</v>
      </c>
      <c r="AC31" s="54"/>
    </row>
    <row r="32" spans="16:29" ht="23.25" customHeight="1">
      <c r="P32" s="53"/>
      <c r="Q32" s="24"/>
      <c r="R32" s="24"/>
      <c r="S32" s="24"/>
      <c r="T32" s="46"/>
      <c r="U32" s="46"/>
      <c r="V32" s="259" t="s">
        <v>100</v>
      </c>
      <c r="W32" s="260"/>
      <c r="X32" s="260"/>
      <c r="Y32" s="260"/>
      <c r="Z32" s="260"/>
      <c r="AA32" s="260"/>
      <c r="AB32" s="260"/>
      <c r="AC32" s="54"/>
    </row>
    <row r="33" spans="16:29" ht="23.25" customHeight="1" thickBot="1">
      <c r="P33" s="55"/>
      <c r="Q33" s="56"/>
      <c r="R33" s="56"/>
      <c r="S33" s="56"/>
      <c r="T33" s="56"/>
      <c r="U33" s="56"/>
      <c r="V33" s="56"/>
      <c r="W33" s="56"/>
      <c r="X33" s="56"/>
      <c r="Y33" s="56"/>
      <c r="Z33" s="56"/>
      <c r="AA33" s="56"/>
      <c r="AB33" s="56"/>
      <c r="AC33" s="57"/>
    </row>
    <row r="34" ht="23.25" customHeight="1" thickTop="1"/>
    <row r="35" ht="23.25" customHeight="1">
      <c r="D35" s="32" t="s">
        <v>80</v>
      </c>
    </row>
    <row r="36" spans="5:6" ht="23.25" customHeight="1">
      <c r="E36" s="58" t="s">
        <v>81</v>
      </c>
      <c r="F36" s="31" t="s">
        <v>82</v>
      </c>
    </row>
    <row r="37" spans="5:6" ht="23.25" customHeight="1">
      <c r="E37" s="58"/>
      <c r="F37" s="31" t="s">
        <v>70</v>
      </c>
    </row>
    <row r="38" spans="5:6" ht="23.25" customHeight="1">
      <c r="E38" s="58" t="s">
        <v>81</v>
      </c>
      <c r="F38" s="31" t="s">
        <v>87</v>
      </c>
    </row>
    <row r="39" spans="5:6" ht="23.25" customHeight="1">
      <c r="E39" s="58"/>
      <c r="F39" s="31" t="s">
        <v>86</v>
      </c>
    </row>
    <row r="40" spans="5:6" ht="23.25" customHeight="1">
      <c r="E40" s="58"/>
      <c r="F40" s="31" t="s">
        <v>71</v>
      </c>
    </row>
    <row r="41" spans="5:16" ht="23.25" customHeight="1">
      <c r="E41" s="58" t="s">
        <v>81</v>
      </c>
      <c r="F41" s="31" t="s">
        <v>218</v>
      </c>
      <c r="P41" s="31" t="s">
        <v>83</v>
      </c>
    </row>
    <row r="42" ht="23.25" customHeight="1">
      <c r="F42" s="31" t="s">
        <v>219</v>
      </c>
    </row>
    <row r="43" spans="5:6" ht="23.25" customHeight="1">
      <c r="E43" s="58" t="s">
        <v>81</v>
      </c>
      <c r="F43" s="257" t="s">
        <v>84</v>
      </c>
    </row>
    <row r="44" spans="5:6" ht="23.25" customHeight="1">
      <c r="E44" s="58" t="s">
        <v>81</v>
      </c>
      <c r="F44" s="257" t="s">
        <v>85</v>
      </c>
    </row>
    <row r="45" spans="5:6" ht="23.25" customHeight="1">
      <c r="E45" s="58"/>
      <c r="F45" s="31"/>
    </row>
    <row r="46" spans="5:14" ht="23.25" customHeight="1">
      <c r="E46" s="31" t="s">
        <v>69</v>
      </c>
      <c r="L46" s="31"/>
      <c r="N46" s="31" t="s">
        <v>220</v>
      </c>
    </row>
    <row r="85" ht="22.5" customHeight="1"/>
  </sheetData>
  <sheetProtection password="FCE9" sheet="1" objects="1" selectLockedCells="1"/>
  <mergeCells count="1">
    <mergeCell ref="V32:AB32"/>
  </mergeCells>
  <hyperlinks>
    <hyperlink ref="V32" r:id="rId1" display="natsudoki.pta@gmail.com"/>
  </hyperlinks>
  <printOptions/>
  <pageMargins left="0" right="0" top="0" bottom="0" header="0" footer="0"/>
  <pageSetup fitToHeight="2" fitToWidth="1" horizontalDpi="300" verticalDpi="300" orientation="landscape" paperSize="9" scale="73" r:id="rId3"/>
  <rowBreaks count="1" manualBreakCount="1">
    <brk id="33" max="29" man="1"/>
  </rowBreaks>
  <drawing r:id="rId2"/>
</worksheet>
</file>

<file path=xl/worksheets/sheet10.xml><?xml version="1.0" encoding="utf-8"?>
<worksheet xmlns="http://schemas.openxmlformats.org/spreadsheetml/2006/main" xmlns:r="http://schemas.openxmlformats.org/officeDocument/2006/relationships">
  <sheetPr codeName="Sheet81"/>
  <dimension ref="A1:A1"/>
  <sheetViews>
    <sheetView showGridLines="0" zoomScalePageLayoutView="0" workbookViewId="0" topLeftCell="A1">
      <selection activeCell="K24" sqref="K24"/>
    </sheetView>
  </sheetViews>
  <sheetFormatPr defaultColWidth="8.796875" defaultRowHeight="14.25"/>
  <cols>
    <col min="1" max="16384" width="8.69921875" style="26" customWidth="1"/>
  </cols>
  <sheetData/>
  <sheetProtection/>
  <printOptions/>
  <pageMargins left="0.7" right="0.7" top="0.75" bottom="0.75" header="0.3" footer="0.3"/>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C10"/>
  <sheetViews>
    <sheetView showGridLines="0" showRowColHeaders="0" zoomScalePageLayoutView="0" workbookViewId="0" topLeftCell="A1">
      <selection activeCell="A1" sqref="A1:C1"/>
    </sheetView>
  </sheetViews>
  <sheetFormatPr defaultColWidth="8.796875" defaultRowHeight="28.5" customHeight="1"/>
  <cols>
    <col min="3" max="3" width="77.5" style="0" customWidth="1"/>
  </cols>
  <sheetData>
    <row r="1" spans="1:3" ht="28.5" customHeight="1">
      <c r="A1" s="261" t="s">
        <v>235</v>
      </c>
      <c r="B1" s="261"/>
      <c r="C1" s="261"/>
    </row>
    <row r="2" spans="1:3" ht="28.5" customHeight="1" thickBot="1">
      <c r="A2" s="195"/>
      <c r="B2" s="195"/>
      <c r="C2" s="195"/>
    </row>
    <row r="3" spans="1:3" ht="28.5" customHeight="1" thickBot="1">
      <c r="A3" s="190" t="s">
        <v>236</v>
      </c>
      <c r="B3" s="191" t="s">
        <v>122</v>
      </c>
      <c r="C3" s="191" t="s">
        <v>237</v>
      </c>
    </row>
    <row r="4" spans="1:3" ht="28.5" customHeight="1" thickBot="1">
      <c r="A4" s="192">
        <v>44676</v>
      </c>
      <c r="B4" s="191" t="s">
        <v>245</v>
      </c>
      <c r="C4" s="193" t="s">
        <v>238</v>
      </c>
    </row>
    <row r="5" spans="1:3" ht="28.5" customHeight="1" thickBot="1">
      <c r="A5" s="196">
        <v>44706</v>
      </c>
      <c r="B5" s="197" t="s">
        <v>246</v>
      </c>
      <c r="C5" s="194" t="s">
        <v>239</v>
      </c>
    </row>
    <row r="6" spans="1:3" ht="28.5" customHeight="1" thickBot="1">
      <c r="A6" s="190" t="s">
        <v>240</v>
      </c>
      <c r="B6" s="191"/>
      <c r="C6" s="193" t="s">
        <v>241</v>
      </c>
    </row>
    <row r="7" spans="1:3" ht="28.5" customHeight="1" thickBot="1">
      <c r="A7" s="192">
        <v>44714</v>
      </c>
      <c r="B7" s="191" t="s">
        <v>247</v>
      </c>
      <c r="C7" s="193" t="s">
        <v>248</v>
      </c>
    </row>
    <row r="8" spans="1:3" ht="42.75" customHeight="1" thickBot="1">
      <c r="A8" s="192" t="s">
        <v>250</v>
      </c>
      <c r="B8" s="191"/>
      <c r="C8" s="193" t="s">
        <v>249</v>
      </c>
    </row>
    <row r="9" spans="1:3" ht="28.5" customHeight="1" thickBot="1">
      <c r="A9" s="190" t="s">
        <v>244</v>
      </c>
      <c r="B9" s="191"/>
      <c r="C9" s="193" t="s">
        <v>251</v>
      </c>
    </row>
    <row r="10" spans="1:3" ht="42.75" customHeight="1" thickBot="1">
      <c r="A10" s="192" t="s">
        <v>242</v>
      </c>
      <c r="B10" s="191"/>
      <c r="C10" s="193" t="s">
        <v>243</v>
      </c>
    </row>
  </sheetData>
  <sheetProtection password="FCE9" sheet="1" selectLockedCells="1" selectUnlockedCells="1"/>
  <mergeCells count="1">
    <mergeCell ref="A1:C1"/>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codeName="Sheet2">
    <tabColor theme="9"/>
    <pageSetUpPr fitToPage="1"/>
  </sheetPr>
  <dimension ref="A1:D31"/>
  <sheetViews>
    <sheetView showGridLines="0" showRowColHeaders="0" zoomScalePageLayoutView="0" workbookViewId="0" topLeftCell="A1">
      <selection activeCell="C27" sqref="C27"/>
    </sheetView>
  </sheetViews>
  <sheetFormatPr defaultColWidth="8.796875" defaultRowHeight="14.25"/>
  <cols>
    <col min="1" max="1" width="3.8984375" style="86" customWidth="1"/>
    <col min="2" max="2" width="10.3984375" style="86" customWidth="1"/>
    <col min="3" max="3" width="80.69921875" style="86" customWidth="1"/>
    <col min="4" max="4" width="3.8984375" style="86" customWidth="1"/>
    <col min="5" max="16384" width="8.69921875" style="86" customWidth="1"/>
  </cols>
  <sheetData>
    <row r="1" spans="1:4" ht="18.75">
      <c r="A1" s="262" t="s">
        <v>167</v>
      </c>
      <c r="B1" s="262"/>
      <c r="C1" s="262"/>
      <c r="D1" s="262"/>
    </row>
    <row r="2" ht="36" customHeight="1"/>
    <row r="3" ht="18.75" customHeight="1">
      <c r="B3" s="87" t="s">
        <v>164</v>
      </c>
    </row>
    <row r="4" ht="18.75" customHeight="1">
      <c r="B4" s="87" t="s">
        <v>101</v>
      </c>
    </row>
    <row r="5" ht="18.75" customHeight="1"/>
    <row r="6" ht="18.75" customHeight="1">
      <c r="B6" s="86" t="s">
        <v>104</v>
      </c>
    </row>
    <row r="7" ht="13.5" thickBot="1"/>
    <row r="8" spans="2:3" ht="29.25" customHeight="1" thickBot="1">
      <c r="B8" s="91" t="s">
        <v>102</v>
      </c>
      <c r="C8" s="92" t="s">
        <v>103</v>
      </c>
    </row>
    <row r="9" spans="2:3" ht="38.25" customHeight="1">
      <c r="B9" s="198"/>
      <c r="C9" s="90" t="s">
        <v>162</v>
      </c>
    </row>
    <row r="10" spans="2:3" ht="38.25" customHeight="1">
      <c r="B10" s="199"/>
      <c r="C10" s="88" t="s">
        <v>176</v>
      </c>
    </row>
    <row r="11" spans="2:3" ht="38.25" customHeight="1">
      <c r="B11" s="199"/>
      <c r="C11" s="88" t="s">
        <v>168</v>
      </c>
    </row>
    <row r="12" spans="2:3" ht="38.25" customHeight="1">
      <c r="B12" s="199"/>
      <c r="C12" s="88" t="s">
        <v>174</v>
      </c>
    </row>
    <row r="13" spans="2:3" ht="38.25" customHeight="1">
      <c r="B13" s="199"/>
      <c r="C13" s="88" t="s">
        <v>163</v>
      </c>
    </row>
    <row r="14" spans="2:3" ht="38.25" customHeight="1">
      <c r="B14" s="199"/>
      <c r="C14" s="88" t="s">
        <v>105</v>
      </c>
    </row>
    <row r="15" spans="2:3" ht="38.25" customHeight="1" thickBot="1">
      <c r="B15" s="200"/>
      <c r="C15" s="89" t="s">
        <v>175</v>
      </c>
    </row>
    <row r="16" spans="2:3" ht="38.25" customHeight="1">
      <c r="B16" s="201"/>
      <c r="C16" s="93" t="s">
        <v>161</v>
      </c>
    </row>
    <row r="17" spans="2:3" ht="38.25" customHeight="1">
      <c r="B17" s="199"/>
      <c r="C17" s="88" t="s">
        <v>169</v>
      </c>
    </row>
    <row r="18" spans="2:3" ht="38.25" customHeight="1">
      <c r="B18" s="199"/>
      <c r="C18" s="88" t="s">
        <v>227</v>
      </c>
    </row>
    <row r="19" spans="2:3" ht="38.25" customHeight="1">
      <c r="B19" s="199"/>
      <c r="C19" s="88" t="s">
        <v>170</v>
      </c>
    </row>
    <row r="20" spans="2:3" ht="38.25" customHeight="1" thickBot="1">
      <c r="B20" s="200"/>
      <c r="C20" s="89" t="s">
        <v>171</v>
      </c>
    </row>
    <row r="22" spans="2:3" ht="33.75" customHeight="1">
      <c r="B22" s="263" t="s">
        <v>229</v>
      </c>
      <c r="C22" s="263"/>
    </row>
    <row r="23" spans="2:3" ht="26.25" customHeight="1">
      <c r="B23" s="264" t="s">
        <v>228</v>
      </c>
      <c r="C23" s="265"/>
    </row>
    <row r="24" ht="9" customHeight="1"/>
    <row r="25" ht="13.5" thickBot="1"/>
    <row r="26" spans="2:3" ht="38.25" customHeight="1">
      <c r="B26" s="202"/>
      <c r="C26" s="148" t="s">
        <v>165</v>
      </c>
    </row>
    <row r="27" spans="2:3" ht="38.25" customHeight="1" thickBot="1">
      <c r="B27" s="147" t="s">
        <v>166</v>
      </c>
      <c r="C27" s="150"/>
    </row>
    <row r="30" ht="12.75">
      <c r="C30" s="149" t="s">
        <v>173</v>
      </c>
    </row>
    <row r="31" ht="12.75">
      <c r="C31" s="149" t="s">
        <v>172</v>
      </c>
    </row>
  </sheetData>
  <sheetProtection sheet="1" objects="1" selectLockedCells="1"/>
  <mergeCells count="3">
    <mergeCell ref="A1:D1"/>
    <mergeCell ref="B22:C22"/>
    <mergeCell ref="B23:C23"/>
  </mergeCells>
  <printOptions/>
  <pageMargins left="0.7" right="0.7" top="0.75" bottom="0.75" header="0.3" footer="0.3"/>
  <pageSetup fitToHeight="1" fitToWidth="1" orientation="portrait" paperSize="9" scale="81" r:id="rId2"/>
  <legacyDrawing r:id="rId1"/>
</worksheet>
</file>

<file path=xl/worksheets/sheet4.xml><?xml version="1.0" encoding="utf-8"?>
<worksheet xmlns="http://schemas.openxmlformats.org/spreadsheetml/2006/main" xmlns:r="http://schemas.openxmlformats.org/officeDocument/2006/relationships">
  <sheetPr codeName="Sheet1">
    <tabColor rgb="FF92D050"/>
    <pageSetUpPr fitToPage="1"/>
  </sheetPr>
  <dimension ref="C1:X76"/>
  <sheetViews>
    <sheetView showGridLines="0" showRowColHeaders="0" zoomScalePageLayoutView="0" workbookViewId="0" topLeftCell="A1">
      <selection activeCell="D27" sqref="D27"/>
    </sheetView>
  </sheetViews>
  <sheetFormatPr defaultColWidth="8.796875" defaultRowHeight="14.25"/>
  <cols>
    <col min="1" max="1" width="8.69921875" style="203" customWidth="1"/>
    <col min="2" max="2" width="37.69921875" style="203" customWidth="1"/>
    <col min="3" max="3" width="33.69921875" style="203" customWidth="1"/>
    <col min="4" max="16" width="8.69921875" style="203" customWidth="1"/>
    <col min="17" max="24" width="8.69921875" style="203" hidden="1" customWidth="1"/>
    <col min="25" max="16384" width="8.69921875" style="203" customWidth="1"/>
  </cols>
  <sheetData>
    <row r="1" spans="10:12" ht="14.25">
      <c r="J1" s="204" t="s">
        <v>183</v>
      </c>
      <c r="K1" s="204" t="s">
        <v>192</v>
      </c>
      <c r="L1" s="204" t="s">
        <v>184</v>
      </c>
    </row>
    <row r="2" spans="4:24" ht="36.75" customHeight="1">
      <c r="D2" s="205" t="s">
        <v>204</v>
      </c>
      <c r="E2" s="206" t="s">
        <v>205</v>
      </c>
      <c r="F2" s="207" t="s">
        <v>206</v>
      </c>
      <c r="J2" s="235"/>
      <c r="K2" s="236" t="s">
        <v>232</v>
      </c>
      <c r="L2" s="237"/>
      <c r="Q2" s="280" t="s">
        <v>54</v>
      </c>
      <c r="R2" s="280"/>
      <c r="S2" s="280"/>
      <c r="T2" s="280"/>
      <c r="U2" s="280"/>
      <c r="V2" s="280"/>
      <c r="W2" s="280"/>
      <c r="X2" s="280"/>
    </row>
    <row r="3" spans="17:24" ht="15" thickBot="1">
      <c r="Q3" s="3"/>
      <c r="R3" s="4"/>
      <c r="S3" s="4"/>
      <c r="T3" s="4"/>
      <c r="U3" s="4"/>
      <c r="V3" s="4"/>
      <c r="W3" s="4"/>
      <c r="X3" s="4"/>
    </row>
    <row r="4" spans="3:24" ht="15" thickTop="1">
      <c r="C4" s="173" t="s">
        <v>66</v>
      </c>
      <c r="D4" s="351"/>
      <c r="E4" s="351"/>
      <c r="F4" s="351"/>
      <c r="G4" s="351"/>
      <c r="H4" s="351"/>
      <c r="I4" s="351"/>
      <c r="J4" s="351"/>
      <c r="K4" s="351"/>
      <c r="L4" s="352"/>
      <c r="Q4" s="30" t="s">
        <v>67</v>
      </c>
      <c r="R4" s="242">
        <v>0</v>
      </c>
      <c r="S4" s="41"/>
      <c r="T4" s="41"/>
      <c r="U4" s="41"/>
      <c r="V4" s="41"/>
      <c r="W4" s="41"/>
      <c r="X4" s="42"/>
    </row>
    <row r="5" spans="3:24" ht="14.25">
      <c r="C5" s="174" t="s">
        <v>159</v>
      </c>
      <c r="D5" s="339"/>
      <c r="E5" s="339"/>
      <c r="F5" s="339"/>
      <c r="G5" s="339"/>
      <c r="H5" s="339"/>
      <c r="I5" s="339"/>
      <c r="J5" s="339"/>
      <c r="K5" s="339"/>
      <c r="L5" s="340"/>
      <c r="Q5" s="103"/>
      <c r="R5" s="208"/>
      <c r="S5" s="208"/>
      <c r="T5" s="208"/>
      <c r="U5" s="208"/>
      <c r="V5" s="208"/>
      <c r="W5" s="208"/>
      <c r="X5" s="209"/>
    </row>
    <row r="6" spans="3:24" ht="57" customHeight="1">
      <c r="C6" s="174" t="s">
        <v>211</v>
      </c>
      <c r="D6" s="353"/>
      <c r="E6" s="339"/>
      <c r="F6" s="339"/>
      <c r="G6" s="339"/>
      <c r="H6" s="339"/>
      <c r="I6" s="339"/>
      <c r="J6" s="339"/>
      <c r="K6" s="339"/>
      <c r="L6" s="340"/>
      <c r="Q6" s="104"/>
      <c r="R6" s="210"/>
      <c r="S6" s="210"/>
      <c r="T6" s="210"/>
      <c r="U6" s="210"/>
      <c r="V6" s="210"/>
      <c r="W6" s="210"/>
      <c r="X6" s="211"/>
    </row>
    <row r="7" spans="3:24" ht="14.25">
      <c r="C7" s="354" t="s">
        <v>179</v>
      </c>
      <c r="D7" s="355" t="s">
        <v>127</v>
      </c>
      <c r="E7" s="355"/>
      <c r="F7" s="355" t="s">
        <v>126</v>
      </c>
      <c r="G7" s="355"/>
      <c r="H7" s="355" t="s">
        <v>128</v>
      </c>
      <c r="I7" s="355"/>
      <c r="J7" s="212"/>
      <c r="K7" s="212"/>
      <c r="L7" s="213"/>
      <c r="Q7" s="105"/>
      <c r="R7" s="210"/>
      <c r="S7" s="210"/>
      <c r="T7" s="210"/>
      <c r="U7" s="210"/>
      <c r="V7" s="210"/>
      <c r="W7" s="210"/>
      <c r="X7" s="211"/>
    </row>
    <row r="8" spans="3:24" ht="14.25">
      <c r="C8" s="300"/>
      <c r="D8" s="345"/>
      <c r="E8" s="345"/>
      <c r="F8" s="345"/>
      <c r="G8" s="345"/>
      <c r="H8" s="345"/>
      <c r="I8" s="345"/>
      <c r="J8" s="212"/>
      <c r="K8" s="212"/>
      <c r="L8" s="213"/>
      <c r="Q8" s="281" t="s">
        <v>146</v>
      </c>
      <c r="R8" s="214" t="s">
        <v>140</v>
      </c>
      <c r="S8" s="214" t="s">
        <v>141</v>
      </c>
      <c r="T8" s="214" t="s">
        <v>142</v>
      </c>
      <c r="U8" s="214" t="s">
        <v>143</v>
      </c>
      <c r="V8" s="214" t="s">
        <v>144</v>
      </c>
      <c r="W8" s="214" t="s">
        <v>145</v>
      </c>
      <c r="X8" s="209"/>
    </row>
    <row r="9" spans="3:24" ht="14.25">
      <c r="C9" s="300"/>
      <c r="D9" s="346" t="s">
        <v>129</v>
      </c>
      <c r="E9" s="346"/>
      <c r="F9" s="346" t="s">
        <v>130</v>
      </c>
      <c r="G9" s="346"/>
      <c r="H9" s="346" t="s">
        <v>131</v>
      </c>
      <c r="I9" s="346"/>
      <c r="J9" s="212"/>
      <c r="K9" s="212"/>
      <c r="L9" s="213"/>
      <c r="Q9" s="281"/>
      <c r="R9" s="243">
        <f>IF(D8="","",IF(D8="参加対象外","-",IF(D8="必ず親子で参加","親",IF(D8="児童のみで参加","○"))))</f>
      </c>
      <c r="S9" s="243">
        <f>IF(F8="","",IF(F8="参加対象外","-",IF(F8="必ず親子で参加","親",IF(F8="児童のみで参加","○"))))</f>
      </c>
      <c r="T9" s="243">
        <f>IF(H8="","",IF(H8="参加対象外","-",IF(H8="必ず親子で参加","親",IF(H8="児童のみで参加","○"))))</f>
      </c>
      <c r="U9" s="243">
        <f>IF(D10="","",IF(D10="参加対象外","-",IF(D10="必ず親子で参加","親",IF(D10="児童のみで参加","○"))))</f>
      </c>
      <c r="V9" s="243">
        <f>IF(F10="","",IF(F10="参加対象外","-",IF(F10="必ず親子で参加","親",IF(F10="児童のみで参加","○"))))</f>
      </c>
      <c r="W9" s="243">
        <f>IF(H10="","",IF(H10="参加対象外","-",IF(H10="必ず親子で参加","親",IF(H10="児童のみで参加","○"))))</f>
      </c>
      <c r="X9" s="244"/>
    </row>
    <row r="10" spans="3:24" ht="18" customHeight="1">
      <c r="C10" s="312"/>
      <c r="D10" s="347"/>
      <c r="E10" s="347"/>
      <c r="F10" s="347"/>
      <c r="G10" s="347"/>
      <c r="H10" s="347"/>
      <c r="I10" s="347"/>
      <c r="J10" s="212"/>
      <c r="K10" s="212"/>
      <c r="L10" s="213"/>
      <c r="Q10" s="281"/>
      <c r="R10" s="216" t="s">
        <v>199</v>
      </c>
      <c r="S10" s="217"/>
      <c r="T10" s="217"/>
      <c r="U10" s="217"/>
      <c r="V10" s="217"/>
      <c r="W10" s="217"/>
      <c r="X10" s="218"/>
    </row>
    <row r="11" spans="3:24" ht="36.75" customHeight="1">
      <c r="C11" s="219" t="s">
        <v>132</v>
      </c>
      <c r="D11" s="315"/>
      <c r="E11" s="315"/>
      <c r="F11" s="315"/>
      <c r="G11" s="315"/>
      <c r="H11" s="315"/>
      <c r="I11" s="315"/>
      <c r="J11" s="315"/>
      <c r="K11" s="315"/>
      <c r="L11" s="316"/>
      <c r="Q11" s="189" t="s">
        <v>74</v>
      </c>
      <c r="R11" s="245">
        <v>0</v>
      </c>
      <c r="S11" s="215" t="b">
        <f>IF(R11="","",IF(R11=1,"〇",IF(R11=2,"-")))</f>
        <v>0</v>
      </c>
      <c r="T11" s="210"/>
      <c r="U11" s="210"/>
      <c r="V11" s="210"/>
      <c r="W11" s="210"/>
      <c r="X11" s="211"/>
    </row>
    <row r="12" spans="3:24" ht="14.25">
      <c r="C12" s="332" t="s">
        <v>59</v>
      </c>
      <c r="D12" s="238"/>
      <c r="E12" s="13" t="s">
        <v>0</v>
      </c>
      <c r="F12" s="188"/>
      <c r="G12" s="13" t="s">
        <v>1</v>
      </c>
      <c r="H12" s="37"/>
      <c r="I12" s="13" t="s">
        <v>2</v>
      </c>
      <c r="J12" s="14"/>
      <c r="K12" s="13" t="s">
        <v>3</v>
      </c>
      <c r="L12" s="175"/>
      <c r="Q12" s="282" t="s">
        <v>55</v>
      </c>
      <c r="R12" s="246">
        <v>0</v>
      </c>
      <c r="S12" s="246">
        <f>IF(F12="","",IF(R12=1,CONCATENATE('【必須】企画申込書'!F12,'【必須】企画申込書'!G12,'【必須】企画申込書'!H12,'【必須】企画申込書'!I12),""))</f>
      </c>
      <c r="T12" s="247">
        <f>IF(S12&lt;&gt;"",S12,IF(S13&lt;&gt;"",S13,IF(S14&lt;&gt;"",S14,"")))</f>
      </c>
      <c r="U12" s="248">
        <f>IF(J12="","",IF(R12=1,J12,""))</f>
      </c>
      <c r="V12" s="249">
        <f>IF(U12&lt;&gt;"",U12,IF(U13&lt;&gt;"",U13,IF(U14&lt;&gt;"",U14,"")))</f>
      </c>
      <c r="W12" s="248">
        <f>IF(L12="","",IF(R12=1,L12,""))</f>
      </c>
      <c r="X12" s="249">
        <f>IF(W12&lt;&gt;"",W12,IF(W13&lt;&gt;"",W13,IF(W14&lt;&gt;"",W14,"")))</f>
      </c>
    </row>
    <row r="13" spans="3:24" ht="14.25">
      <c r="C13" s="333"/>
      <c r="D13" s="238"/>
      <c r="E13" s="13" t="s">
        <v>4</v>
      </c>
      <c r="F13" s="188"/>
      <c r="G13" s="13" t="s">
        <v>1</v>
      </c>
      <c r="H13" s="37"/>
      <c r="I13" s="13" t="s">
        <v>2</v>
      </c>
      <c r="J13" s="14"/>
      <c r="K13" s="13" t="s">
        <v>3</v>
      </c>
      <c r="L13" s="175"/>
      <c r="Q13" s="283"/>
      <c r="R13" s="245"/>
      <c r="S13" s="245">
        <f>IF(F13="","",IF(R12=2,CONCATENATE('【必須】企画申込書'!F13,'【必須】企画申込書'!G13,'【必須】企画申込書'!H13,'【必須】企画申込書'!I13),""))</f>
      </c>
      <c r="T13" s="245"/>
      <c r="U13" s="250">
        <f>IF(J13="","",IF(R12=2,J13,""))</f>
      </c>
      <c r="V13" s="250"/>
      <c r="W13" s="250">
        <f>IF(L13="","",IF(R12=2,L13,""))</f>
      </c>
      <c r="X13" s="251"/>
    </row>
    <row r="14" spans="3:24" ht="14.25">
      <c r="C14" s="334"/>
      <c r="D14" s="238"/>
      <c r="E14" s="13" t="s">
        <v>5</v>
      </c>
      <c r="F14" s="188"/>
      <c r="G14" s="13" t="s">
        <v>1</v>
      </c>
      <c r="H14" s="37"/>
      <c r="I14" s="13" t="s">
        <v>2</v>
      </c>
      <c r="J14" s="14"/>
      <c r="K14" s="13" t="s">
        <v>3</v>
      </c>
      <c r="L14" s="175"/>
      <c r="Q14" s="284"/>
      <c r="R14" s="252"/>
      <c r="S14" s="252">
        <f>IF(F14="","",IF(R12=3,CONCATENATE('【必須】企画申込書'!F14,'【必須】企画申込書'!G14,'【必須】企画申込書'!H14,'【必須】企画申込書'!I14),""))</f>
      </c>
      <c r="T14" s="252"/>
      <c r="U14" s="253">
        <f>IF(J14="","",IF(R12=3,J14,""))</f>
      </c>
      <c r="V14" s="253"/>
      <c r="W14" s="253">
        <f>IF(L14="","",IF(R12=3,L14,""))</f>
      </c>
      <c r="X14" s="254"/>
    </row>
    <row r="15" spans="3:24" ht="30" customHeight="1">
      <c r="C15" s="177" t="s">
        <v>186</v>
      </c>
      <c r="D15" s="39"/>
      <c r="E15" s="13" t="s">
        <v>6</v>
      </c>
      <c r="F15" s="44"/>
      <c r="G15" s="13" t="s">
        <v>7</v>
      </c>
      <c r="H15" s="212"/>
      <c r="I15" s="212"/>
      <c r="J15" s="212"/>
      <c r="K15" s="212"/>
      <c r="L15" s="213"/>
      <c r="Q15" s="15"/>
      <c r="R15" s="4"/>
      <c r="S15" s="4"/>
      <c r="T15" s="4"/>
      <c r="U15" s="4"/>
      <c r="V15" s="4"/>
      <c r="W15" s="4"/>
      <c r="X15" s="4"/>
    </row>
    <row r="16" spans="3:24" ht="30" customHeight="1">
      <c r="C16" s="176" t="s">
        <v>60</v>
      </c>
      <c r="D16" s="39"/>
      <c r="E16" s="13" t="s">
        <v>8</v>
      </c>
      <c r="F16" s="112"/>
      <c r="G16" s="113" t="s">
        <v>7</v>
      </c>
      <c r="H16" s="212"/>
      <c r="I16" s="212"/>
      <c r="J16" s="212"/>
      <c r="K16" s="212"/>
      <c r="L16" s="213"/>
      <c r="Q16" s="15"/>
      <c r="R16" s="4"/>
      <c r="S16" s="4"/>
      <c r="T16" s="4"/>
      <c r="U16" s="4"/>
      <c r="V16" s="4"/>
      <c r="W16" s="4"/>
      <c r="X16" s="4"/>
    </row>
    <row r="17" spans="3:24" ht="24.75" customHeight="1">
      <c r="C17" s="335" t="s">
        <v>180</v>
      </c>
      <c r="D17" s="212"/>
      <c r="E17" s="212"/>
      <c r="F17" s="153" t="s">
        <v>9</v>
      </c>
      <c r="G17" s="337" t="s">
        <v>187</v>
      </c>
      <c r="H17" s="337"/>
      <c r="I17" s="337"/>
      <c r="J17" s="337"/>
      <c r="K17" s="337"/>
      <c r="L17" s="338"/>
      <c r="Q17" s="15"/>
      <c r="R17" s="4"/>
      <c r="S17" s="4"/>
      <c r="T17" s="4"/>
      <c r="U17" s="4"/>
      <c r="V17" s="4"/>
      <c r="W17" s="4"/>
      <c r="X17" s="4"/>
    </row>
    <row r="18" spans="3:24" ht="24.75" customHeight="1">
      <c r="C18" s="336"/>
      <c r="D18" s="238"/>
      <c r="E18" s="13" t="s">
        <v>0</v>
      </c>
      <c r="F18" s="239"/>
      <c r="G18" s="339"/>
      <c r="H18" s="339"/>
      <c r="I18" s="339"/>
      <c r="J18" s="339"/>
      <c r="K18" s="339"/>
      <c r="L18" s="340"/>
      <c r="Q18" s="268" t="s">
        <v>53</v>
      </c>
      <c r="R18" s="246">
        <v>0</v>
      </c>
      <c r="S18" s="246">
        <f>IF(F18="","",IF(R18=1,F18,""))</f>
      </c>
      <c r="T18" s="247">
        <f>IF(S18&lt;&gt;"",S18,IF(S19&lt;&gt;"",S19,""))</f>
      </c>
      <c r="U18" s="246">
        <f>IF(G18="","",IF(R18=1,G18,""))</f>
      </c>
      <c r="V18" s="247">
        <f>IF(U18&lt;&gt;"",U18,IF(U19&lt;&gt;"",U19,""))</f>
      </c>
      <c r="W18" s="246"/>
      <c r="X18" s="255"/>
    </row>
    <row r="19" spans="3:24" ht="24.75" customHeight="1">
      <c r="C19" s="336"/>
      <c r="D19" s="238"/>
      <c r="E19" s="13" t="s">
        <v>4</v>
      </c>
      <c r="F19" s="239"/>
      <c r="G19" s="339"/>
      <c r="H19" s="339"/>
      <c r="I19" s="339"/>
      <c r="J19" s="339"/>
      <c r="K19" s="339"/>
      <c r="L19" s="340"/>
      <c r="Q19" s="269"/>
      <c r="R19" s="245"/>
      <c r="S19" s="245">
        <f>IF(F19="","",IF(R18=2,F19,""))</f>
      </c>
      <c r="T19" s="245"/>
      <c r="U19" s="245">
        <f>IF(G19="","",IF(R18=2,G19,""))</f>
      </c>
      <c r="V19" s="245"/>
      <c r="W19" s="245"/>
      <c r="X19" s="244"/>
    </row>
    <row r="20" spans="3:24" ht="24.75" customHeight="1">
      <c r="C20" s="336"/>
      <c r="D20" s="341" t="s">
        <v>230</v>
      </c>
      <c r="E20" s="341"/>
      <c r="F20" s="341"/>
      <c r="G20" s="341"/>
      <c r="H20" s="341"/>
      <c r="I20" s="341"/>
      <c r="J20" s="341"/>
      <c r="K20" s="341"/>
      <c r="L20" s="342"/>
      <c r="Q20" s="28" t="s">
        <v>10</v>
      </c>
      <c r="R20" s="210"/>
      <c r="S20" s="210">
        <f>IF(R20="","",VLOOKUP(R20,マスタ!$D$2:$E$4,2,FALSE))</f>
      </c>
      <c r="T20" s="210"/>
      <c r="U20" s="210"/>
      <c r="V20" s="210"/>
      <c r="W20" s="210"/>
      <c r="X20" s="211"/>
    </row>
    <row r="21" spans="3:24" ht="24.75" customHeight="1">
      <c r="C21" s="336"/>
      <c r="D21" s="339"/>
      <c r="E21" s="339"/>
      <c r="F21" s="339"/>
      <c r="G21" s="339"/>
      <c r="H21" s="339"/>
      <c r="I21" s="339"/>
      <c r="J21" s="339"/>
      <c r="K21" s="339"/>
      <c r="L21" s="340"/>
      <c r="Q21" s="28" t="s">
        <v>11</v>
      </c>
      <c r="R21" s="210"/>
      <c r="S21" s="210">
        <f>IF(R21="","",VLOOKUP(R21,マスタ!$D$2:$E$4,2,FALSE))</f>
      </c>
      <c r="T21" s="210"/>
      <c r="U21" s="210"/>
      <c r="V21" s="210"/>
      <c r="W21" s="210"/>
      <c r="X21" s="211"/>
    </row>
    <row r="22" spans="3:24" ht="37.5" customHeight="1">
      <c r="C22" s="336"/>
      <c r="D22" s="343" t="s">
        <v>188</v>
      </c>
      <c r="E22" s="343"/>
      <c r="F22" s="343"/>
      <c r="G22" s="343"/>
      <c r="H22" s="343"/>
      <c r="I22" s="343"/>
      <c r="J22" s="343"/>
      <c r="K22" s="343"/>
      <c r="L22" s="344"/>
      <c r="Q22" s="28" t="s">
        <v>210</v>
      </c>
      <c r="R22" s="245">
        <v>0</v>
      </c>
      <c r="S22" s="245" t="str">
        <f>IF(R22="","",IF(R22=2,"校外表示","校外表示なし"))</f>
        <v>校外表示なし</v>
      </c>
      <c r="T22" s="210"/>
      <c r="U22" s="210"/>
      <c r="V22" s="210"/>
      <c r="W22" s="210"/>
      <c r="X22" s="211"/>
    </row>
    <row r="23" spans="3:24" ht="24.75" customHeight="1">
      <c r="C23" s="336"/>
      <c r="D23" s="339"/>
      <c r="E23" s="339"/>
      <c r="F23" s="339"/>
      <c r="G23" s="339"/>
      <c r="H23" s="339"/>
      <c r="I23" s="339"/>
      <c r="J23" s="339"/>
      <c r="K23" s="339"/>
      <c r="L23" s="340"/>
      <c r="Q23" s="29" t="s">
        <v>12</v>
      </c>
      <c r="R23" s="252">
        <v>0</v>
      </c>
      <c r="S23" s="220"/>
      <c r="T23" s="220"/>
      <c r="U23" s="220"/>
      <c r="V23" s="220"/>
      <c r="W23" s="220"/>
      <c r="X23" s="218"/>
    </row>
    <row r="24" spans="3:24" ht="24.75" customHeight="1">
      <c r="C24" s="178"/>
      <c r="D24" s="339"/>
      <c r="E24" s="339"/>
      <c r="F24" s="339"/>
      <c r="G24" s="339"/>
      <c r="H24" s="339"/>
      <c r="I24" s="339"/>
      <c r="J24" s="339"/>
      <c r="K24" s="339"/>
      <c r="L24" s="340"/>
      <c r="Q24" s="7"/>
      <c r="R24" s="221"/>
      <c r="S24" s="222"/>
      <c r="T24" s="4"/>
      <c r="U24" s="4"/>
      <c r="V24" s="4"/>
      <c r="W24" s="4"/>
      <c r="X24" s="4"/>
    </row>
    <row r="25" spans="3:24" ht="24.75" customHeight="1">
      <c r="C25" s="179" t="s">
        <v>209</v>
      </c>
      <c r="D25" s="348"/>
      <c r="E25" s="349"/>
      <c r="F25" s="349"/>
      <c r="G25" s="349"/>
      <c r="H25" s="349"/>
      <c r="I25" s="349"/>
      <c r="J25" s="349"/>
      <c r="K25" s="349"/>
      <c r="L25" s="350"/>
      <c r="Q25" s="7"/>
      <c r="R25" s="221"/>
      <c r="S25" s="222"/>
      <c r="T25" s="4"/>
      <c r="U25" s="4"/>
      <c r="V25" s="4"/>
      <c r="W25" s="4"/>
      <c r="X25" s="4"/>
    </row>
    <row r="26" spans="3:24" ht="24.75" customHeight="1">
      <c r="C26" s="179" t="s">
        <v>181</v>
      </c>
      <c r="D26" s="315"/>
      <c r="E26" s="315"/>
      <c r="F26" s="315"/>
      <c r="G26" s="315"/>
      <c r="H26" s="315"/>
      <c r="I26" s="315"/>
      <c r="J26" s="315"/>
      <c r="K26" s="315"/>
      <c r="L26" s="316"/>
      <c r="Q26" s="30" t="s">
        <v>15</v>
      </c>
      <c r="R26" s="242">
        <v>0</v>
      </c>
      <c r="S26" s="41"/>
      <c r="T26" s="41"/>
      <c r="U26" s="41"/>
      <c r="V26" s="41"/>
      <c r="W26" s="41"/>
      <c r="X26" s="42"/>
    </row>
    <row r="27" spans="3:24" ht="27.75" customHeight="1">
      <c r="C27" s="180" t="s">
        <v>231</v>
      </c>
      <c r="D27" s="154"/>
      <c r="E27" s="152" t="s">
        <v>73</v>
      </c>
      <c r="F27" s="151" t="s">
        <v>72</v>
      </c>
      <c r="G27" s="154"/>
      <c r="H27" s="155" t="s">
        <v>13</v>
      </c>
      <c r="I27" s="212"/>
      <c r="J27" s="212"/>
      <c r="K27" s="212"/>
      <c r="L27" s="213"/>
      <c r="Q27" s="30" t="s">
        <v>18</v>
      </c>
      <c r="R27" s="242">
        <v>0</v>
      </c>
      <c r="S27" s="41"/>
      <c r="T27" s="41"/>
      <c r="U27" s="41"/>
      <c r="V27" s="41"/>
      <c r="W27" s="41"/>
      <c r="X27" s="42"/>
    </row>
    <row r="28" spans="3:24" ht="24.75" customHeight="1">
      <c r="C28" s="181" t="s">
        <v>61</v>
      </c>
      <c r="D28" s="291"/>
      <c r="E28" s="291"/>
      <c r="F28" s="16" t="s">
        <v>152</v>
      </c>
      <c r="G28" s="38"/>
      <c r="H28" s="16" t="s">
        <v>14</v>
      </c>
      <c r="I28" s="212"/>
      <c r="J28" s="212"/>
      <c r="K28" s="212"/>
      <c r="L28" s="213"/>
      <c r="Q28" s="268" t="s">
        <v>19</v>
      </c>
      <c r="R28" s="246"/>
      <c r="S28" s="246"/>
      <c r="T28" s="246"/>
      <c r="U28" s="246"/>
      <c r="V28" s="223"/>
      <c r="W28" s="223"/>
      <c r="X28" s="224"/>
    </row>
    <row r="29" spans="3:24" ht="36" customHeight="1">
      <c r="C29" s="317" t="s">
        <v>190</v>
      </c>
      <c r="D29" s="318"/>
      <c r="E29" s="319"/>
      <c r="F29" s="160"/>
      <c r="G29" s="161"/>
      <c r="H29" s="161"/>
      <c r="I29" s="161"/>
      <c r="J29" s="161"/>
      <c r="K29" s="240"/>
      <c r="L29" s="163"/>
      <c r="Q29" s="269"/>
      <c r="R29" s="245"/>
      <c r="S29" s="245"/>
      <c r="T29" s="245"/>
      <c r="U29" s="245"/>
      <c r="V29" s="225"/>
      <c r="W29" s="225"/>
      <c r="X29" s="226"/>
    </row>
    <row r="30" spans="3:24" ht="33" customHeight="1">
      <c r="C30" s="182" t="s">
        <v>189</v>
      </c>
      <c r="D30" s="291"/>
      <c r="E30" s="291"/>
      <c r="F30" s="18" t="s">
        <v>16</v>
      </c>
      <c r="G30" s="39"/>
      <c r="H30" s="16" t="s">
        <v>17</v>
      </c>
      <c r="I30" s="212"/>
      <c r="J30" s="212"/>
      <c r="K30" s="212"/>
      <c r="L30" s="213"/>
      <c r="Q30" s="270"/>
      <c r="R30" s="252"/>
      <c r="S30" s="252"/>
      <c r="T30" s="252"/>
      <c r="U30" s="252"/>
      <c r="V30" s="227"/>
      <c r="W30" s="227"/>
      <c r="X30" s="228"/>
    </row>
    <row r="31" spans="3:24" ht="25.5" customHeight="1">
      <c r="C31" s="320" t="s">
        <v>193</v>
      </c>
      <c r="D31" s="323"/>
      <c r="E31" s="324"/>
      <c r="F31" s="324"/>
      <c r="G31" s="324"/>
      <c r="H31" s="324"/>
      <c r="I31" s="324"/>
      <c r="J31" s="324"/>
      <c r="K31" s="324"/>
      <c r="L31" s="325"/>
      <c r="Q31" s="271"/>
      <c r="R31" s="229"/>
      <c r="S31" s="229"/>
      <c r="T31" s="229"/>
      <c r="U31" s="229"/>
      <c r="V31" s="229"/>
      <c r="W31" s="229"/>
      <c r="X31" s="230"/>
    </row>
    <row r="32" spans="3:24" ht="25.5" customHeight="1">
      <c r="C32" s="321"/>
      <c r="D32" s="326"/>
      <c r="E32" s="327"/>
      <c r="F32" s="327"/>
      <c r="G32" s="327"/>
      <c r="H32" s="327"/>
      <c r="I32" s="327"/>
      <c r="J32" s="327"/>
      <c r="K32" s="327"/>
      <c r="L32" s="328"/>
      <c r="Q32" s="272"/>
      <c r="R32" s="220"/>
      <c r="S32" s="220"/>
      <c r="T32" s="220"/>
      <c r="U32" s="220"/>
      <c r="V32" s="220"/>
      <c r="W32" s="220"/>
      <c r="X32" s="218"/>
    </row>
    <row r="33" spans="3:24" ht="25.5" customHeight="1">
      <c r="C33" s="322"/>
      <c r="D33" s="329"/>
      <c r="E33" s="330"/>
      <c r="F33" s="330"/>
      <c r="G33" s="330"/>
      <c r="H33" s="330"/>
      <c r="I33" s="330"/>
      <c r="J33" s="330"/>
      <c r="K33" s="330"/>
      <c r="L33" s="331"/>
      <c r="Q33" s="3"/>
      <c r="R33" s="256" t="b">
        <v>0</v>
      </c>
      <c r="S33" s="256" t="b">
        <v>0</v>
      </c>
      <c r="T33" s="256" t="b">
        <v>0</v>
      </c>
      <c r="U33" s="256" t="b">
        <v>0</v>
      </c>
      <c r="V33" s="256" t="b">
        <v>0</v>
      </c>
      <c r="W33" s="256" t="b">
        <v>0</v>
      </c>
      <c r="X33" s="256" t="b">
        <v>0</v>
      </c>
    </row>
    <row r="34" spans="3:24" ht="67.5" customHeight="1">
      <c r="C34" s="183" t="s">
        <v>222</v>
      </c>
      <c r="D34" s="288"/>
      <c r="E34" s="303"/>
      <c r="F34" s="303"/>
      <c r="G34" s="303"/>
      <c r="H34" s="303"/>
      <c r="I34" s="303"/>
      <c r="J34" s="303"/>
      <c r="K34" s="304"/>
      <c r="L34" s="305"/>
      <c r="Q34" s="3"/>
      <c r="R34" s="4"/>
      <c r="S34" s="4"/>
      <c r="T34" s="4"/>
      <c r="U34" s="4"/>
      <c r="V34" s="4"/>
      <c r="W34" s="4"/>
      <c r="X34" s="4"/>
    </row>
    <row r="35" spans="3:24" ht="75.75" customHeight="1">
      <c r="C35" s="184" t="s">
        <v>185</v>
      </c>
      <c r="D35" s="306"/>
      <c r="E35" s="306"/>
      <c r="F35" s="306"/>
      <c r="G35" s="306"/>
      <c r="H35" s="306"/>
      <c r="I35" s="306"/>
      <c r="J35" s="306"/>
      <c r="K35" s="307"/>
      <c r="L35" s="308"/>
      <c r="Q35" s="3"/>
      <c r="R35" s="4"/>
      <c r="S35" s="4"/>
      <c r="T35" s="4"/>
      <c r="U35" s="4"/>
      <c r="V35" s="4"/>
      <c r="W35" s="4"/>
      <c r="X35" s="4"/>
    </row>
    <row r="36" spans="3:24" ht="24.75" customHeight="1">
      <c r="C36" s="176" t="s">
        <v>63</v>
      </c>
      <c r="D36" s="309"/>
      <c r="E36" s="309"/>
      <c r="F36" s="309"/>
      <c r="G36" s="309"/>
      <c r="H36" s="309"/>
      <c r="I36" s="309"/>
      <c r="J36" s="309"/>
      <c r="K36" s="310"/>
      <c r="L36" s="311"/>
      <c r="Q36" s="3"/>
      <c r="R36" s="4"/>
      <c r="S36" s="4"/>
      <c r="T36" s="4"/>
      <c r="U36" s="4"/>
      <c r="V36" s="4"/>
      <c r="W36" s="4"/>
      <c r="X36" s="4"/>
    </row>
    <row r="37" spans="3:24" ht="43.5" customHeight="1">
      <c r="C37" s="182" t="s">
        <v>221</v>
      </c>
      <c r="D37" s="288"/>
      <c r="E37" s="303"/>
      <c r="F37" s="303"/>
      <c r="G37" s="303"/>
      <c r="H37" s="303"/>
      <c r="I37" s="303"/>
      <c r="J37" s="303"/>
      <c r="K37" s="304"/>
      <c r="L37" s="305"/>
      <c r="Q37" s="3"/>
      <c r="R37" s="4"/>
      <c r="S37" s="4"/>
      <c r="T37" s="4"/>
      <c r="U37" s="4"/>
      <c r="V37" s="4"/>
      <c r="W37" s="4"/>
      <c r="X37" s="4"/>
    </row>
    <row r="38" spans="3:24" ht="14.25">
      <c r="C38" s="299" t="s">
        <v>97</v>
      </c>
      <c r="D38" s="313"/>
      <c r="E38" s="314"/>
      <c r="F38" s="34"/>
      <c r="G38" s="63" t="s">
        <v>21</v>
      </c>
      <c r="H38" s="33"/>
      <c r="I38" s="21" t="s">
        <v>22</v>
      </c>
      <c r="J38" s="64" t="s">
        <v>177</v>
      </c>
      <c r="K38" s="273"/>
      <c r="L38" s="274"/>
      <c r="Q38" s="268" t="s">
        <v>23</v>
      </c>
      <c r="R38" s="246">
        <v>0</v>
      </c>
      <c r="S38" s="208">
        <f>IF(R38=1,F38&amp;"年"&amp;H38&amp;"組　"&amp;K38,IF(R38=2,"元久原小保護者　"&amp;K39,IF(R38=3,IF(F40&lt;&gt;"",F40&amp;"年"&amp;H40&amp;"組　"&amp;K40&amp;"先生",K40&amp;"先生"),IF(R38=4,G41&amp;" "&amp;K41,""))))</f>
      </c>
      <c r="T38" s="208"/>
      <c r="U38" s="208"/>
      <c r="V38" s="208"/>
      <c r="W38" s="208"/>
      <c r="X38" s="209"/>
    </row>
    <row r="39" spans="3:24" ht="14.25">
      <c r="C39" s="300"/>
      <c r="D39" s="275"/>
      <c r="E39" s="276"/>
      <c r="F39" s="17" t="s">
        <v>24</v>
      </c>
      <c r="G39" s="35"/>
      <c r="H39" s="65" t="s">
        <v>25</v>
      </c>
      <c r="I39" s="66"/>
      <c r="J39" s="64" t="s">
        <v>178</v>
      </c>
      <c r="K39" s="273"/>
      <c r="L39" s="274"/>
      <c r="Q39" s="269"/>
      <c r="R39" s="210"/>
      <c r="S39" s="210"/>
      <c r="T39" s="210"/>
      <c r="U39" s="210"/>
      <c r="V39" s="210"/>
      <c r="W39" s="210"/>
      <c r="X39" s="211"/>
    </row>
    <row r="40" spans="3:24" ht="14.25">
      <c r="C40" s="300"/>
      <c r="D40" s="275"/>
      <c r="E40" s="276"/>
      <c r="F40" s="34"/>
      <c r="G40" s="63" t="s">
        <v>21</v>
      </c>
      <c r="H40" s="33"/>
      <c r="I40" s="21" t="s">
        <v>22</v>
      </c>
      <c r="J40" s="64" t="s">
        <v>95</v>
      </c>
      <c r="K40" s="273"/>
      <c r="L40" s="274"/>
      <c r="Q40" s="269"/>
      <c r="R40" s="210"/>
      <c r="S40" s="210"/>
      <c r="T40" s="210"/>
      <c r="U40" s="210"/>
      <c r="V40" s="210"/>
      <c r="W40" s="210"/>
      <c r="X40" s="211"/>
    </row>
    <row r="41" spans="3:24" ht="14.25">
      <c r="C41" s="312"/>
      <c r="D41" s="275"/>
      <c r="E41" s="276"/>
      <c r="F41" s="67" t="s">
        <v>96</v>
      </c>
      <c r="G41" s="277"/>
      <c r="H41" s="278"/>
      <c r="I41" s="279"/>
      <c r="J41" s="64" t="s">
        <v>95</v>
      </c>
      <c r="K41" s="273"/>
      <c r="L41" s="274"/>
      <c r="Q41" s="270"/>
      <c r="R41" s="220"/>
      <c r="S41" s="220"/>
      <c r="T41" s="220"/>
      <c r="U41" s="220"/>
      <c r="V41" s="220"/>
      <c r="W41" s="220"/>
      <c r="X41" s="218"/>
    </row>
    <row r="42" spans="3:24" ht="14.25">
      <c r="C42" s="299" t="s">
        <v>62</v>
      </c>
      <c r="D42" s="275"/>
      <c r="E42" s="276"/>
      <c r="F42" s="22"/>
      <c r="G42" s="11"/>
      <c r="H42" s="9"/>
      <c r="I42" s="10"/>
      <c r="J42" s="8"/>
      <c r="K42" s="8"/>
      <c r="L42" s="12"/>
      <c r="Q42" s="268" t="s">
        <v>26</v>
      </c>
      <c r="R42" s="246">
        <v>0</v>
      </c>
      <c r="S42" s="208"/>
      <c r="T42" s="208"/>
      <c r="U42" s="208"/>
      <c r="V42" s="208"/>
      <c r="W42" s="208"/>
      <c r="X42" s="209"/>
    </row>
    <row r="43" spans="3:24" ht="14.25">
      <c r="C43" s="300"/>
      <c r="D43" s="275"/>
      <c r="E43" s="276"/>
      <c r="F43" s="36"/>
      <c r="G43" s="23" t="s">
        <v>21</v>
      </c>
      <c r="H43" s="11"/>
      <c r="I43" s="10"/>
      <c r="J43" s="11"/>
      <c r="K43" s="11"/>
      <c r="L43" s="12"/>
      <c r="Q43" s="269"/>
      <c r="R43" s="210"/>
      <c r="S43" s="210"/>
      <c r="T43" s="210"/>
      <c r="U43" s="210"/>
      <c r="V43" s="210"/>
      <c r="W43" s="210"/>
      <c r="X43" s="211"/>
    </row>
    <row r="44" spans="3:24" ht="14.25">
      <c r="C44" s="300"/>
      <c r="D44" s="301"/>
      <c r="E44" s="302"/>
      <c r="F44" s="11"/>
      <c r="G44" s="11"/>
      <c r="H44" s="11"/>
      <c r="I44" s="10"/>
      <c r="J44" s="11"/>
      <c r="K44" s="11"/>
      <c r="L44" s="12"/>
      <c r="Q44" s="270"/>
      <c r="R44" s="220"/>
      <c r="S44" s="220"/>
      <c r="T44" s="220"/>
      <c r="U44" s="220"/>
      <c r="V44" s="220"/>
      <c r="W44" s="220"/>
      <c r="X44" s="218"/>
    </row>
    <row r="45" spans="3:24" ht="36" customHeight="1">
      <c r="C45" s="185" t="s">
        <v>191</v>
      </c>
      <c r="D45" s="59"/>
      <c r="E45" s="139" t="s">
        <v>90</v>
      </c>
      <c r="F45" s="140"/>
      <c r="G45" s="141"/>
      <c r="H45" s="141"/>
      <c r="I45" s="141"/>
      <c r="J45" s="141"/>
      <c r="K45" s="141"/>
      <c r="L45" s="142"/>
      <c r="Q45" s="20"/>
      <c r="R45" s="231"/>
      <c r="S45" s="231"/>
      <c r="T45" s="231"/>
      <c r="U45" s="231"/>
      <c r="V45" s="231"/>
      <c r="W45" s="231"/>
      <c r="X45" s="231"/>
    </row>
    <row r="46" spans="3:24" ht="36" customHeight="1">
      <c r="C46" s="185" t="s">
        <v>88</v>
      </c>
      <c r="D46" s="59"/>
      <c r="E46" s="139" t="s">
        <v>91</v>
      </c>
      <c r="F46" s="143" t="s">
        <v>92</v>
      </c>
      <c r="G46" s="141"/>
      <c r="H46" s="141"/>
      <c r="I46" s="141"/>
      <c r="J46" s="141"/>
      <c r="K46" s="141"/>
      <c r="L46" s="142"/>
      <c r="Q46" s="20"/>
      <c r="R46" s="231"/>
      <c r="S46" s="231"/>
      <c r="T46" s="231"/>
      <c r="U46" s="231"/>
      <c r="V46" s="231"/>
      <c r="W46" s="231"/>
      <c r="X46" s="231"/>
    </row>
    <row r="47" spans="3:24" ht="36" customHeight="1">
      <c r="C47" s="185" t="s">
        <v>89</v>
      </c>
      <c r="D47" s="59"/>
      <c r="E47" s="139" t="s">
        <v>91</v>
      </c>
      <c r="F47" s="143" t="s">
        <v>92</v>
      </c>
      <c r="G47" s="144"/>
      <c r="H47" s="144"/>
      <c r="I47" s="144"/>
      <c r="J47" s="144"/>
      <c r="K47" s="144"/>
      <c r="L47" s="145"/>
      <c r="Q47" s="20"/>
      <c r="R47" s="231"/>
      <c r="S47" s="231"/>
      <c r="T47" s="231"/>
      <c r="U47" s="231"/>
      <c r="V47" s="231"/>
      <c r="W47" s="231"/>
      <c r="X47" s="231"/>
    </row>
    <row r="48" spans="3:24" ht="36" customHeight="1">
      <c r="C48" s="185" t="s">
        <v>93</v>
      </c>
      <c r="D48" s="266"/>
      <c r="E48" s="267"/>
      <c r="F48" s="143" t="s">
        <v>109</v>
      </c>
      <c r="G48" s="144"/>
      <c r="H48" s="144"/>
      <c r="I48" s="144"/>
      <c r="J48" s="144"/>
      <c r="K48" s="144"/>
      <c r="L48" s="145"/>
      <c r="Q48" s="20"/>
      <c r="R48" s="231"/>
      <c r="S48" s="231"/>
      <c r="T48" s="231"/>
      <c r="U48" s="231"/>
      <c r="V48" s="231"/>
      <c r="W48" s="231"/>
      <c r="X48" s="231"/>
    </row>
    <row r="49" spans="3:24" ht="36" customHeight="1">
      <c r="C49" s="185" t="s">
        <v>94</v>
      </c>
      <c r="D49" s="266"/>
      <c r="E49" s="267"/>
      <c r="F49" s="143" t="s">
        <v>109</v>
      </c>
      <c r="G49" s="141"/>
      <c r="H49" s="141"/>
      <c r="I49" s="141"/>
      <c r="J49" s="141"/>
      <c r="K49" s="141"/>
      <c r="L49" s="142"/>
      <c r="Q49" s="20"/>
      <c r="R49" s="231"/>
      <c r="S49" s="231"/>
      <c r="T49" s="231"/>
      <c r="U49" s="231"/>
      <c r="V49" s="231"/>
      <c r="W49" s="231"/>
      <c r="X49" s="231"/>
    </row>
    <row r="50" spans="3:24" ht="90" customHeight="1" thickBot="1">
      <c r="C50" s="186" t="s">
        <v>28</v>
      </c>
      <c r="D50" s="295"/>
      <c r="E50" s="295"/>
      <c r="F50" s="295"/>
      <c r="G50" s="295"/>
      <c r="H50" s="295"/>
      <c r="I50" s="295"/>
      <c r="J50" s="295"/>
      <c r="K50" s="296"/>
      <c r="L50" s="297"/>
      <c r="Q50" s="20"/>
      <c r="R50" s="231"/>
      <c r="S50" s="231"/>
      <c r="T50" s="231"/>
      <c r="U50" s="231"/>
      <c r="V50" s="231"/>
      <c r="W50" s="231"/>
      <c r="X50" s="231"/>
    </row>
    <row r="51" spans="17:24" ht="15" thickTop="1">
      <c r="Q51" s="20"/>
      <c r="R51" s="231"/>
      <c r="S51" s="231"/>
      <c r="T51" s="231"/>
      <c r="U51" s="231"/>
      <c r="V51" s="231"/>
      <c r="W51" s="231"/>
      <c r="X51" s="231"/>
    </row>
    <row r="52" spans="3:24" ht="36" customHeight="1">
      <c r="C52" s="298" t="s">
        <v>29</v>
      </c>
      <c r="D52" s="298"/>
      <c r="E52" s="298"/>
      <c r="F52" s="298"/>
      <c r="G52" s="298"/>
      <c r="H52" s="298"/>
      <c r="J52" s="212"/>
      <c r="K52" s="212"/>
      <c r="L52" s="212"/>
      <c r="Q52" s="20"/>
      <c r="R52" s="231"/>
      <c r="S52" s="231"/>
      <c r="T52" s="231"/>
      <c r="U52" s="231"/>
      <c r="V52" s="231"/>
      <c r="W52" s="231"/>
      <c r="X52" s="231"/>
    </row>
    <row r="53" spans="3:24" ht="22.5" customHeight="1">
      <c r="C53" s="292"/>
      <c r="D53" s="292"/>
      <c r="E53" s="292"/>
      <c r="F53" s="292"/>
      <c r="G53" s="157"/>
      <c r="H53" s="158" t="s">
        <v>30</v>
      </c>
      <c r="I53" s="156"/>
      <c r="J53" s="232"/>
      <c r="K53" s="6"/>
      <c r="L53" s="156"/>
      <c r="Q53" s="20"/>
      <c r="R53" s="231"/>
      <c r="S53" s="231"/>
      <c r="T53" s="231"/>
      <c r="U53" s="231"/>
      <c r="V53" s="231"/>
      <c r="W53" s="231"/>
      <c r="X53" s="231"/>
    </row>
    <row r="54" spans="3:24" ht="22.5" customHeight="1">
      <c r="C54" s="291"/>
      <c r="D54" s="291"/>
      <c r="E54" s="291"/>
      <c r="F54" s="291"/>
      <c r="G54" s="233"/>
      <c r="H54" s="233"/>
      <c r="I54" s="6"/>
      <c r="J54" s="232"/>
      <c r="K54" s="232"/>
      <c r="L54" s="232"/>
      <c r="Q54" s="20"/>
      <c r="R54" s="231"/>
      <c r="S54" s="231"/>
      <c r="T54" s="231"/>
      <c r="U54" s="231"/>
      <c r="V54" s="231"/>
      <c r="W54" s="231"/>
      <c r="X54" s="231"/>
    </row>
    <row r="55" spans="3:24" ht="22.5" customHeight="1">
      <c r="C55" s="291"/>
      <c r="D55" s="291"/>
      <c r="E55" s="291"/>
      <c r="F55" s="291"/>
      <c r="G55" s="233"/>
      <c r="H55" s="233"/>
      <c r="I55" s="6"/>
      <c r="J55" s="232"/>
      <c r="K55" s="232"/>
      <c r="L55" s="232"/>
      <c r="Q55" s="20"/>
      <c r="R55" s="231"/>
      <c r="S55" s="231"/>
      <c r="T55" s="231"/>
      <c r="U55" s="231"/>
      <c r="V55" s="231"/>
      <c r="W55" s="231"/>
      <c r="X55" s="231"/>
    </row>
    <row r="56" spans="3:24" ht="22.5" customHeight="1">
      <c r="C56" s="291"/>
      <c r="D56" s="291"/>
      <c r="E56" s="291"/>
      <c r="F56" s="291"/>
      <c r="G56" s="233"/>
      <c r="H56" s="233"/>
      <c r="I56" s="6"/>
      <c r="J56" s="232"/>
      <c r="K56" s="232"/>
      <c r="L56" s="232"/>
      <c r="Q56" s="20"/>
      <c r="R56" s="231"/>
      <c r="S56" s="231"/>
      <c r="T56" s="231"/>
      <c r="U56" s="231"/>
      <c r="V56" s="231"/>
      <c r="W56" s="231"/>
      <c r="X56" s="231"/>
    </row>
    <row r="57" spans="3:24" ht="22.5" customHeight="1">
      <c r="C57" s="291"/>
      <c r="D57" s="291"/>
      <c r="E57" s="291"/>
      <c r="F57" s="291"/>
      <c r="G57" s="233"/>
      <c r="H57" s="233"/>
      <c r="I57" s="6"/>
      <c r="J57" s="232"/>
      <c r="K57" s="232"/>
      <c r="L57" s="232"/>
      <c r="Q57" s="20"/>
      <c r="R57" s="231"/>
      <c r="S57" s="231"/>
      <c r="T57" s="231"/>
      <c r="U57" s="231"/>
      <c r="V57" s="231"/>
      <c r="W57" s="231"/>
      <c r="X57" s="231"/>
    </row>
    <row r="58" spans="3:24" ht="22.5" customHeight="1">
      <c r="C58" s="292"/>
      <c r="D58" s="292"/>
      <c r="E58" s="292"/>
      <c r="F58" s="292"/>
      <c r="G58" s="233"/>
      <c r="H58" s="233"/>
      <c r="I58" s="156"/>
      <c r="J58" s="232"/>
      <c r="K58" s="232"/>
      <c r="L58" s="232"/>
      <c r="Q58" s="3"/>
      <c r="R58" s="4"/>
      <c r="S58" s="4"/>
      <c r="T58" s="4"/>
      <c r="U58" s="4"/>
      <c r="V58" s="4"/>
      <c r="W58" s="4"/>
      <c r="X58" s="4"/>
    </row>
    <row r="59" spans="3:24" ht="22.5" customHeight="1">
      <c r="C59" s="291"/>
      <c r="D59" s="291"/>
      <c r="E59" s="291"/>
      <c r="F59" s="291"/>
      <c r="G59" s="157"/>
      <c r="H59" s="16" t="s">
        <v>31</v>
      </c>
      <c r="I59" s="6"/>
      <c r="J59" s="232"/>
      <c r="K59" s="6"/>
      <c r="L59" s="6"/>
      <c r="Q59" s="3"/>
      <c r="R59" s="4"/>
      <c r="S59" s="4"/>
      <c r="T59" s="4"/>
      <c r="U59" s="4"/>
      <c r="V59" s="4"/>
      <c r="W59" s="4"/>
      <c r="X59" s="4"/>
    </row>
    <row r="60" spans="3:24" ht="22.5" customHeight="1">
      <c r="C60" s="291"/>
      <c r="D60" s="291"/>
      <c r="E60" s="291"/>
      <c r="F60" s="291"/>
      <c r="G60" s="159"/>
      <c r="H60" s="159"/>
      <c r="I60" s="6"/>
      <c r="J60" s="234"/>
      <c r="K60" s="234"/>
      <c r="L60" s="234"/>
      <c r="Q60" s="3"/>
      <c r="R60" s="4"/>
      <c r="S60" s="4"/>
      <c r="T60" s="4"/>
      <c r="U60" s="4"/>
      <c r="V60" s="4"/>
      <c r="W60" s="4"/>
      <c r="X60" s="4"/>
    </row>
    <row r="61" spans="3:24" ht="22.5" customHeight="1">
      <c r="C61" s="291"/>
      <c r="D61" s="291"/>
      <c r="E61" s="291"/>
      <c r="F61" s="291"/>
      <c r="G61" s="159"/>
      <c r="H61" s="159"/>
      <c r="I61" s="6"/>
      <c r="J61" s="234"/>
      <c r="K61" s="234"/>
      <c r="L61" s="234"/>
      <c r="Q61" s="3"/>
      <c r="R61" s="4"/>
      <c r="S61" s="4"/>
      <c r="T61" s="4"/>
      <c r="U61" s="4"/>
      <c r="V61" s="4"/>
      <c r="W61" s="4"/>
      <c r="X61" s="4"/>
    </row>
    <row r="62" spans="3:24" ht="22.5" customHeight="1">
      <c r="C62" s="291"/>
      <c r="D62" s="291"/>
      <c r="E62" s="291"/>
      <c r="F62" s="291"/>
      <c r="G62" s="159"/>
      <c r="H62" s="159"/>
      <c r="I62" s="6"/>
      <c r="J62" s="234"/>
      <c r="K62" s="234"/>
      <c r="L62" s="234"/>
      <c r="Q62" s="3"/>
      <c r="R62" s="4"/>
      <c r="S62" s="4"/>
      <c r="T62" s="4"/>
      <c r="U62" s="4"/>
      <c r="V62" s="4"/>
      <c r="W62" s="4"/>
      <c r="X62" s="4"/>
    </row>
    <row r="63" spans="3:24" ht="22.5" customHeight="1">
      <c r="C63" s="291"/>
      <c r="D63" s="291"/>
      <c r="E63" s="291"/>
      <c r="F63" s="291"/>
      <c r="G63" s="159"/>
      <c r="H63" s="159"/>
      <c r="I63" s="6"/>
      <c r="J63" s="234"/>
      <c r="K63" s="234"/>
      <c r="L63" s="234"/>
      <c r="Q63" s="3"/>
      <c r="R63" s="4"/>
      <c r="S63" s="4"/>
      <c r="T63" s="4"/>
      <c r="U63" s="4"/>
      <c r="V63" s="4"/>
      <c r="W63" s="4"/>
      <c r="X63" s="4"/>
    </row>
    <row r="64" spans="3:24" ht="22.5" customHeight="1">
      <c r="C64" s="291"/>
      <c r="D64" s="291"/>
      <c r="E64" s="291"/>
      <c r="F64" s="291"/>
      <c r="G64" s="159"/>
      <c r="H64" s="159"/>
      <c r="I64" s="6"/>
      <c r="J64" s="234"/>
      <c r="K64" s="234"/>
      <c r="L64" s="234"/>
      <c r="Q64" s="3"/>
      <c r="R64" s="4"/>
      <c r="S64" s="4"/>
      <c r="T64" s="4"/>
      <c r="U64" s="4"/>
      <c r="V64" s="4"/>
      <c r="W64" s="4"/>
      <c r="X64" s="4"/>
    </row>
    <row r="65" spans="3:24" ht="22.5" customHeight="1">
      <c r="C65" s="291"/>
      <c r="D65" s="291"/>
      <c r="E65" s="291"/>
      <c r="F65" s="291"/>
      <c r="G65" s="159"/>
      <c r="H65" s="159"/>
      <c r="I65" s="6"/>
      <c r="J65" s="234"/>
      <c r="K65" s="234"/>
      <c r="L65" s="234"/>
      <c r="Q65" s="3"/>
      <c r="R65" s="4"/>
      <c r="S65" s="4"/>
      <c r="T65" s="4"/>
      <c r="U65" s="4"/>
      <c r="V65" s="4"/>
      <c r="W65" s="4"/>
      <c r="X65" s="4"/>
    </row>
    <row r="66" spans="3:24" ht="58.5" customHeight="1">
      <c r="C66" s="293"/>
      <c r="D66" s="293"/>
      <c r="E66" s="293"/>
      <c r="F66" s="293"/>
      <c r="G66" s="293"/>
      <c r="H66" s="293"/>
      <c r="Q66" s="3"/>
      <c r="R66" s="4"/>
      <c r="S66" s="4"/>
      <c r="T66" s="4"/>
      <c r="U66" s="4"/>
      <c r="V66" s="4"/>
      <c r="W66" s="4"/>
      <c r="X66" s="4"/>
    </row>
    <row r="67" spans="17:24" ht="18">
      <c r="Q67" s="3"/>
      <c r="R67" s="4"/>
      <c r="S67" s="4"/>
      <c r="T67" s="4"/>
      <c r="U67" s="4"/>
      <c r="V67" s="4"/>
      <c r="W67" s="4"/>
      <c r="X67" s="4"/>
    </row>
    <row r="68" spans="17:24" ht="18">
      <c r="Q68" s="3"/>
      <c r="R68" s="4"/>
      <c r="S68" s="4"/>
      <c r="T68" s="4"/>
      <c r="U68" s="4"/>
      <c r="V68" s="4"/>
      <c r="W68" s="4"/>
      <c r="X68" s="4"/>
    </row>
    <row r="69" spans="17:24" ht="18">
      <c r="Q69" s="3"/>
      <c r="R69" s="4"/>
      <c r="S69" s="4"/>
      <c r="T69" s="4"/>
      <c r="U69" s="4"/>
      <c r="V69" s="4"/>
      <c r="W69" s="4"/>
      <c r="X69" s="4"/>
    </row>
    <row r="70" spans="17:24" ht="18">
      <c r="Q70" s="3"/>
      <c r="R70" s="4"/>
      <c r="S70" s="4"/>
      <c r="T70" s="4"/>
      <c r="U70" s="4"/>
      <c r="V70" s="4"/>
      <c r="W70" s="4"/>
      <c r="X70" s="4"/>
    </row>
    <row r="72" spans="3:12" ht="36" customHeight="1">
      <c r="C72" s="294" t="s">
        <v>99</v>
      </c>
      <c r="D72" s="61" t="s">
        <v>27</v>
      </c>
      <c r="E72" s="288"/>
      <c r="F72" s="288"/>
      <c r="G72" s="288"/>
      <c r="H72" s="68" t="s">
        <v>98</v>
      </c>
      <c r="I72" s="285"/>
      <c r="J72" s="286"/>
      <c r="K72" s="286"/>
      <c r="L72" s="287"/>
    </row>
    <row r="73" spans="3:12" ht="36" customHeight="1">
      <c r="C73" s="294"/>
      <c r="D73" s="288"/>
      <c r="E73" s="288"/>
      <c r="F73" s="288"/>
      <c r="G73" s="288"/>
      <c r="H73" s="288"/>
      <c r="I73" s="288"/>
      <c r="J73" s="288"/>
      <c r="K73" s="289"/>
      <c r="L73" s="290"/>
    </row>
    <row r="74" spans="3:12" ht="36" customHeight="1">
      <c r="C74" s="60" t="s">
        <v>108</v>
      </c>
      <c r="D74" s="288"/>
      <c r="E74" s="288"/>
      <c r="F74" s="288"/>
      <c r="G74" s="288"/>
      <c r="H74" s="288"/>
      <c r="I74" s="288"/>
      <c r="J74" s="288"/>
      <c r="K74" s="289"/>
      <c r="L74" s="290"/>
    </row>
    <row r="75" spans="3:12" ht="36" customHeight="1">
      <c r="C75" s="60" t="s">
        <v>107</v>
      </c>
      <c r="D75" s="288"/>
      <c r="E75" s="288"/>
      <c r="F75" s="288"/>
      <c r="G75" s="288"/>
      <c r="H75" s="288"/>
      <c r="I75" s="288"/>
      <c r="J75" s="288"/>
      <c r="K75" s="289"/>
      <c r="L75" s="290"/>
    </row>
    <row r="76" spans="3:12" ht="36" customHeight="1">
      <c r="C76" s="19" t="s">
        <v>106</v>
      </c>
      <c r="D76" s="288"/>
      <c r="E76" s="288"/>
      <c r="F76" s="288"/>
      <c r="G76" s="288"/>
      <c r="H76" s="288"/>
      <c r="I76" s="288"/>
      <c r="J76" s="288"/>
      <c r="K76" s="289"/>
      <c r="L76" s="290"/>
    </row>
  </sheetData>
  <sheetProtection password="FCE9" sheet="1" objects="1" selectLockedCells="1"/>
  <mergeCells count="84">
    <mergeCell ref="D25:L25"/>
    <mergeCell ref="D4:L4"/>
    <mergeCell ref="D5:L5"/>
    <mergeCell ref="D6:L6"/>
    <mergeCell ref="C7:C10"/>
    <mergeCell ref="D7:E7"/>
    <mergeCell ref="F7:G7"/>
    <mergeCell ref="H7:I7"/>
    <mergeCell ref="D8:E8"/>
    <mergeCell ref="F8:G8"/>
    <mergeCell ref="D23:L24"/>
    <mergeCell ref="H8:I8"/>
    <mergeCell ref="D9:E9"/>
    <mergeCell ref="F9:G9"/>
    <mergeCell ref="H9:I9"/>
    <mergeCell ref="D10:E10"/>
    <mergeCell ref="F10:G10"/>
    <mergeCell ref="H10:I10"/>
    <mergeCell ref="D31:L33"/>
    <mergeCell ref="D11:L11"/>
    <mergeCell ref="C12:C14"/>
    <mergeCell ref="C17:C23"/>
    <mergeCell ref="G17:L17"/>
    <mergeCell ref="G18:L18"/>
    <mergeCell ref="G19:L19"/>
    <mergeCell ref="D20:L20"/>
    <mergeCell ref="D21:L21"/>
    <mergeCell ref="D22:L22"/>
    <mergeCell ref="D38:E38"/>
    <mergeCell ref="K38:L38"/>
    <mergeCell ref="D39:E39"/>
    <mergeCell ref="K39:L39"/>
    <mergeCell ref="D40:E40"/>
    <mergeCell ref="D26:L26"/>
    <mergeCell ref="D28:E28"/>
    <mergeCell ref="C29:E29"/>
    <mergeCell ref="D30:E30"/>
    <mergeCell ref="C31:C33"/>
    <mergeCell ref="K41:L41"/>
    <mergeCell ref="C42:C44"/>
    <mergeCell ref="D42:E42"/>
    <mergeCell ref="D43:E43"/>
    <mergeCell ref="D44:E44"/>
    <mergeCell ref="D34:L34"/>
    <mergeCell ref="D35:L35"/>
    <mergeCell ref="D36:L36"/>
    <mergeCell ref="D37:L37"/>
    <mergeCell ref="C38:C41"/>
    <mergeCell ref="C61:F61"/>
    <mergeCell ref="C62:F62"/>
    <mergeCell ref="D50:L50"/>
    <mergeCell ref="C52:H52"/>
    <mergeCell ref="C53:F53"/>
    <mergeCell ref="C54:F54"/>
    <mergeCell ref="C55:F55"/>
    <mergeCell ref="C56:F56"/>
    <mergeCell ref="D75:L75"/>
    <mergeCell ref="D76:L76"/>
    <mergeCell ref="C63:F63"/>
    <mergeCell ref="C64:F64"/>
    <mergeCell ref="C65:F65"/>
    <mergeCell ref="C66:H66"/>
    <mergeCell ref="C72:C73"/>
    <mergeCell ref="E72:G72"/>
    <mergeCell ref="Q2:X2"/>
    <mergeCell ref="Q8:Q10"/>
    <mergeCell ref="Q12:Q14"/>
    <mergeCell ref="I72:L72"/>
    <mergeCell ref="D73:L73"/>
    <mergeCell ref="D74:L74"/>
    <mergeCell ref="C57:F57"/>
    <mergeCell ref="C58:F58"/>
    <mergeCell ref="C59:F59"/>
    <mergeCell ref="C60:F60"/>
    <mergeCell ref="D48:E48"/>
    <mergeCell ref="D49:E49"/>
    <mergeCell ref="Q18:Q19"/>
    <mergeCell ref="Q28:Q30"/>
    <mergeCell ref="Q31:Q32"/>
    <mergeCell ref="Q38:Q41"/>
    <mergeCell ref="Q42:Q44"/>
    <mergeCell ref="K40:L40"/>
    <mergeCell ref="D41:E41"/>
    <mergeCell ref="G41:I41"/>
  </mergeCells>
  <dataValidations count="15">
    <dataValidation type="whole" allowBlank="1" showInputMessage="1" showErrorMessage="1" errorTitle="入力エラー" error="１～２０の数値で入力してください。" imeMode="disabled" sqref="K53 K59 G53 G59">
      <formula1>1</formula1>
      <formula2>20</formula2>
    </dataValidation>
    <dataValidation type="whole" allowBlank="1" showInputMessage="1" showErrorMessage="1" errorTitle="入力エラー" error="１～６の数値で入力してください。" imeMode="disabled" sqref="H38 F38 H40 F40">
      <formula1>1</formula1>
      <formula2>6</formula2>
    </dataValidation>
    <dataValidation type="whole" allowBlank="1" showInputMessage="1" showErrorMessage="1" errorTitle="入力エラー" error="西暦で入力してください。" imeMode="disabled" sqref="F43 G39">
      <formula1>1900</formula1>
      <formula2>2100</formula2>
    </dataValidation>
    <dataValidation errorStyle="warning" type="whole" allowBlank="1" showInputMessage="1" showErrorMessage="1" errorTitle="入力エラー" error="１～６の数値で入力してください" imeMode="halfAlpha" sqref="G35">
      <formula1>1</formula1>
      <formula2>6</formula2>
    </dataValidation>
    <dataValidation type="whole" allowBlank="1" showInputMessage="1" showErrorMessage="1" errorTitle="入力エラー" error="１～１０の数値を入力してください。" imeMode="disabled" sqref="G30">
      <formula1>1</formula1>
      <formula2>10</formula2>
    </dataValidation>
    <dataValidation type="whole" allowBlank="1" showInputMessage="1" showErrorMessage="1" errorTitle="入力エラー" error="０～５０００の数値を入力してください" imeMode="disabled" sqref="G28">
      <formula1>0</formula1>
      <formula2>5000</formula2>
    </dataValidation>
    <dataValidation errorStyle="warning" type="time" allowBlank="1" showInputMessage="1" showErrorMessage="1" errorTitle="入力エラー" error="6:00~21:00の間で設定してください" imeMode="halfAlpha" sqref="H42 H27:H28">
      <formula1>0.25</formula1>
      <formula2>0.875</formula2>
    </dataValidation>
    <dataValidation type="whole" allowBlank="1" showInputMessage="1" showErrorMessage="1" errorTitle="入力エラー" error="１～１００の数値で入力してください。" imeMode="disabled" sqref="D27 G27">
      <formula1>1</formula1>
      <formula2>100</formula2>
    </dataValidation>
    <dataValidation type="whole" allowBlank="1" showInputMessage="1" showErrorMessage="1" errorTitle="入力エラー" error="０～５の整数で入力してください。" imeMode="disabled" sqref="D15:D16">
      <formula1>0</formula1>
      <formula2>5</formula2>
    </dataValidation>
    <dataValidation type="whole" allowBlank="1" showInputMessage="1" showErrorMessage="1" errorTitle="入力エラー" error="０～６０の整数で入力してください。" imeMode="disabled" sqref="F15:F16">
      <formula1>0</formula1>
      <formula2>60</formula2>
    </dataValidation>
    <dataValidation errorStyle="warning" type="date" allowBlank="1" showInputMessage="1" showErrorMessage="1" errorTitle="入力エラー" error="日にちを入力してください" imeMode="disabled" sqref="H12:H14">
      <formula1>1</formula1>
      <formula2>DAY(31)</formula2>
    </dataValidation>
    <dataValidation errorStyle="warning" type="list" allowBlank="1" showInputMessage="1" showErrorMessage="1" errorTitle="入力エラー" error="「７」か「８」を入力してください&#10;" imeMode="disabled" sqref="F12:F14">
      <formula1>"7,8"</formula1>
    </dataValidation>
    <dataValidation type="time" allowBlank="1" showInputMessage="1" showErrorMessage="1" errorTitle="入力エラー" error="6:00~21:00の間で設定してください" imeMode="disabled" sqref="L12:L14 J12:J14">
      <formula1>0.25</formula1>
      <formula2>0.875</formula2>
    </dataValidation>
    <dataValidation type="list" allowBlank="1" showInputMessage="1" showErrorMessage="1" sqref="D8:I8 D10:I10">
      <formula1>"参加対象外,必ず親子で参加,児童のみで参加"</formula1>
    </dataValidation>
    <dataValidation type="whole" allowBlank="1" showInputMessage="1" showErrorMessage="1" sqref="F18:F19">
      <formula1>1</formula1>
      <formula2>11</formula2>
    </dataValidation>
  </dataValidations>
  <printOptions/>
  <pageMargins left="0.2362204724409449" right="0.2362204724409449" top="0.1968503937007874" bottom="0.1968503937007874" header="0" footer="0"/>
  <pageSetup fitToHeight="2" fitToWidth="1" orientation="portrait" paperSize="9" scale="82" r:id="rId4"/>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P33"/>
  <sheetViews>
    <sheetView showGridLines="0" showRowColHeaders="0" zoomScaleSheetLayoutView="80" workbookViewId="0" topLeftCell="A1">
      <selection activeCell="A1" sqref="A1"/>
    </sheetView>
  </sheetViews>
  <sheetFormatPr defaultColWidth="8.796875" defaultRowHeight="14.25"/>
  <cols>
    <col min="1" max="1" width="3" style="1" customWidth="1"/>
    <col min="2" max="2" width="3.69921875" style="1" customWidth="1"/>
    <col min="3" max="3" width="16" style="1" customWidth="1"/>
    <col min="4" max="4" width="9.19921875" style="1" customWidth="1"/>
    <col min="5" max="11" width="5.69921875" style="1" customWidth="1"/>
    <col min="12" max="12" width="4" style="1" customWidth="1"/>
    <col min="13" max="16384" width="8.69921875" style="1" customWidth="1"/>
  </cols>
  <sheetData>
    <row r="1" spans="1:11" ht="14.25" thickBot="1">
      <c r="A1" s="76"/>
      <c r="B1" s="76"/>
      <c r="C1" s="76"/>
      <c r="D1" s="76"/>
      <c r="E1" s="76"/>
      <c r="F1" s="76"/>
      <c r="G1" s="76"/>
      <c r="H1" s="76"/>
      <c r="I1" s="76"/>
      <c r="J1" s="76"/>
      <c r="K1" s="76"/>
    </row>
    <row r="2" spans="1:11" s="2" customFormat="1" ht="18" customHeight="1" thickTop="1">
      <c r="A2" s="108"/>
      <c r="B2" s="364" t="str">
        <f>CONCATENATE("講座No.：",IF('【必須】企画申込書'!L2="","",'【必須】企画申込書'!L2))</f>
        <v>講座No.：</v>
      </c>
      <c r="C2" s="365"/>
      <c r="D2" s="360" t="s">
        <v>182</v>
      </c>
      <c r="E2" s="360"/>
      <c r="F2" s="366" t="s">
        <v>200</v>
      </c>
      <c r="G2" s="366"/>
      <c r="H2" s="366"/>
      <c r="I2" s="366"/>
      <c r="J2" s="366"/>
      <c r="K2" s="367"/>
    </row>
    <row r="3" spans="1:11" s="2" customFormat="1" ht="13.5">
      <c r="A3" s="108"/>
      <c r="B3" s="99"/>
      <c r="C3" s="100"/>
      <c r="D3" s="361">
        <f>IF('【必須】企画申込書'!J2="","",'【必須】企画申込書'!J2)</f>
      </c>
      <c r="E3" s="361"/>
      <c r="F3" s="102" t="s">
        <v>134</v>
      </c>
      <c r="G3" s="102" t="s">
        <v>135</v>
      </c>
      <c r="H3" s="102" t="s">
        <v>136</v>
      </c>
      <c r="I3" s="102" t="s">
        <v>137</v>
      </c>
      <c r="J3" s="102" t="s">
        <v>138</v>
      </c>
      <c r="K3" s="106" t="s">
        <v>139</v>
      </c>
    </row>
    <row r="4" spans="1:11" s="2" customFormat="1" ht="13.5">
      <c r="A4" s="108"/>
      <c r="B4" s="99"/>
      <c r="C4" s="100"/>
      <c r="D4" s="361"/>
      <c r="E4" s="361"/>
      <c r="F4" s="101">
        <f>IF('【必須】企画申込書'!R9="","",'【必須】企画申込書'!R9)</f>
      </c>
      <c r="G4" s="101">
        <f>IF('【必須】企画申込書'!S9="","",'【必須】企画申込書'!S9)</f>
      </c>
      <c r="H4" s="101">
        <f>IF('【必須】企画申込書'!T9="","",'【必須】企画申込書'!T9)</f>
      </c>
      <c r="I4" s="101">
        <f>IF('【必須】企画申込書'!U9="","",'【必須】企画申込書'!U9)</f>
      </c>
      <c r="J4" s="101">
        <f>IF('【必須】企画申込書'!V9="","",'【必須】企画申込書'!V9)</f>
      </c>
      <c r="K4" s="107">
        <f>IF('【必須】企画申込書'!W9="","",'【必須】企画申込書'!W9)</f>
      </c>
    </row>
    <row r="5" spans="1:11" ht="24.75" customHeight="1">
      <c r="A5" s="76"/>
      <c r="B5" s="77"/>
      <c r="C5" s="370">
        <f>IF('【必須】企画申込書'!D5="","",'【必須】企画申込書'!D5)</f>
      </c>
      <c r="D5" s="370"/>
      <c r="E5" s="370"/>
      <c r="F5" s="370"/>
      <c r="G5" s="370"/>
      <c r="H5" s="370"/>
      <c r="I5" s="370"/>
      <c r="J5" s="370"/>
      <c r="K5" s="78"/>
    </row>
    <row r="6" spans="1:11" ht="24.75" customHeight="1">
      <c r="A6" s="76"/>
      <c r="B6" s="77"/>
      <c r="C6" s="370"/>
      <c r="D6" s="370"/>
      <c r="E6" s="370"/>
      <c r="F6" s="370"/>
      <c r="G6" s="370"/>
      <c r="H6" s="370"/>
      <c r="I6" s="370"/>
      <c r="J6" s="370"/>
      <c r="K6" s="78"/>
    </row>
    <row r="7" spans="1:11" ht="18" customHeight="1">
      <c r="A7" s="76"/>
      <c r="B7" s="79" t="s">
        <v>56</v>
      </c>
      <c r="C7" s="80"/>
      <c r="D7" s="81"/>
      <c r="E7" s="81"/>
      <c r="F7" s="81"/>
      <c r="G7" s="81"/>
      <c r="H7" s="81"/>
      <c r="I7" s="81"/>
      <c r="J7" s="81"/>
      <c r="K7" s="78"/>
    </row>
    <row r="8" spans="1:11" ht="18" customHeight="1">
      <c r="A8" s="76"/>
      <c r="B8" s="77"/>
      <c r="C8" s="371">
        <f>IF('【必須】企画申込書'!D6="","",'【必須】企画申込書'!D6)</f>
      </c>
      <c r="D8" s="371"/>
      <c r="E8" s="371"/>
      <c r="F8" s="371"/>
      <c r="G8" s="371"/>
      <c r="H8" s="371"/>
      <c r="I8" s="371"/>
      <c r="J8" s="371"/>
      <c r="K8" s="78"/>
    </row>
    <row r="9" spans="1:11" ht="18" customHeight="1">
      <c r="A9" s="76"/>
      <c r="B9" s="77"/>
      <c r="C9" s="371"/>
      <c r="D9" s="371"/>
      <c r="E9" s="371"/>
      <c r="F9" s="371"/>
      <c r="G9" s="371"/>
      <c r="H9" s="371"/>
      <c r="I9" s="371"/>
      <c r="J9" s="371"/>
      <c r="K9" s="78"/>
    </row>
    <row r="10" spans="1:11" ht="18" customHeight="1">
      <c r="A10" s="76"/>
      <c r="B10" s="77"/>
      <c r="C10" s="371"/>
      <c r="D10" s="371"/>
      <c r="E10" s="371"/>
      <c r="F10" s="371"/>
      <c r="G10" s="371"/>
      <c r="H10" s="371"/>
      <c r="I10" s="371"/>
      <c r="J10" s="371"/>
      <c r="K10" s="78"/>
    </row>
    <row r="11" spans="1:11" ht="18" customHeight="1">
      <c r="A11" s="76"/>
      <c r="B11" s="77"/>
      <c r="C11" s="371"/>
      <c r="D11" s="371"/>
      <c r="E11" s="371"/>
      <c r="F11" s="371"/>
      <c r="G11" s="371"/>
      <c r="H11" s="371"/>
      <c r="I11" s="371"/>
      <c r="J11" s="371"/>
      <c r="K11" s="78"/>
    </row>
    <row r="12" spans="1:13" ht="18" customHeight="1">
      <c r="A12" s="76"/>
      <c r="B12" s="77"/>
      <c r="C12" s="371"/>
      <c r="D12" s="371"/>
      <c r="E12" s="371"/>
      <c r="F12" s="371"/>
      <c r="G12" s="371"/>
      <c r="H12" s="371"/>
      <c r="I12" s="371"/>
      <c r="J12" s="371"/>
      <c r="K12" s="78"/>
      <c r="M12" s="1" t="s">
        <v>153</v>
      </c>
    </row>
    <row r="13" spans="1:13" ht="18" customHeight="1">
      <c r="A13" s="76"/>
      <c r="B13" s="77"/>
      <c r="C13" s="371"/>
      <c r="D13" s="371"/>
      <c r="E13" s="371"/>
      <c r="F13" s="371"/>
      <c r="G13" s="371"/>
      <c r="H13" s="371"/>
      <c r="I13" s="371"/>
      <c r="J13" s="371"/>
      <c r="K13" s="78"/>
      <c r="M13" s="1" t="s">
        <v>154</v>
      </c>
    </row>
    <row r="14" spans="1:13" ht="18" customHeight="1">
      <c r="A14" s="76"/>
      <c r="B14" s="77"/>
      <c r="C14" s="371"/>
      <c r="D14" s="371"/>
      <c r="E14" s="371"/>
      <c r="F14" s="371"/>
      <c r="G14" s="371"/>
      <c r="H14" s="371"/>
      <c r="I14" s="371"/>
      <c r="J14" s="371"/>
      <c r="K14" s="78"/>
      <c r="M14" s="1" t="s">
        <v>155</v>
      </c>
    </row>
    <row r="15" spans="1:11" ht="18" customHeight="1">
      <c r="A15" s="76"/>
      <c r="B15" s="77"/>
      <c r="C15" s="371"/>
      <c r="D15" s="371"/>
      <c r="E15" s="371"/>
      <c r="F15" s="371"/>
      <c r="G15" s="371"/>
      <c r="H15" s="371"/>
      <c r="I15" s="371"/>
      <c r="J15" s="371"/>
      <c r="K15" s="78"/>
    </row>
    <row r="16" spans="1:11" ht="18" customHeight="1">
      <c r="A16" s="76"/>
      <c r="B16" s="77"/>
      <c r="C16" s="371"/>
      <c r="D16" s="371"/>
      <c r="E16" s="371"/>
      <c r="F16" s="371"/>
      <c r="G16" s="371"/>
      <c r="H16" s="371"/>
      <c r="I16" s="371"/>
      <c r="J16" s="371"/>
      <c r="K16" s="78"/>
    </row>
    <row r="17" spans="1:11" ht="18" customHeight="1">
      <c r="A17" s="76"/>
      <c r="B17" s="77"/>
      <c r="C17" s="371"/>
      <c r="D17" s="371"/>
      <c r="E17" s="371"/>
      <c r="F17" s="371"/>
      <c r="G17" s="371"/>
      <c r="H17" s="371"/>
      <c r="I17" s="371"/>
      <c r="J17" s="371"/>
      <c r="K17" s="78"/>
    </row>
    <row r="18" spans="1:11" ht="18" customHeight="1">
      <c r="A18" s="76"/>
      <c r="B18" s="77"/>
      <c r="C18" s="371"/>
      <c r="D18" s="371"/>
      <c r="E18" s="371"/>
      <c r="F18" s="371"/>
      <c r="G18" s="371"/>
      <c r="H18" s="371"/>
      <c r="I18" s="371"/>
      <c r="J18" s="371"/>
      <c r="K18" s="78"/>
    </row>
    <row r="19" spans="1:11" ht="18" customHeight="1">
      <c r="A19" s="76"/>
      <c r="B19" s="77"/>
      <c r="C19" s="371"/>
      <c r="D19" s="371"/>
      <c r="E19" s="371"/>
      <c r="F19" s="371"/>
      <c r="G19" s="371"/>
      <c r="H19" s="371"/>
      <c r="I19" s="371"/>
      <c r="J19" s="371"/>
      <c r="K19" s="78"/>
    </row>
    <row r="20" spans="1:11" ht="17.25" customHeight="1">
      <c r="A20" s="76"/>
      <c r="B20" s="77"/>
      <c r="C20" s="371"/>
      <c r="D20" s="371"/>
      <c r="E20" s="371"/>
      <c r="F20" s="371"/>
      <c r="G20" s="371"/>
      <c r="H20" s="371"/>
      <c r="I20" s="371"/>
      <c r="J20" s="371"/>
      <c r="K20" s="78"/>
    </row>
    <row r="21" spans="1:16" ht="21" customHeight="1">
      <c r="A21" s="69"/>
      <c r="B21" s="70"/>
      <c r="C21" s="81" t="s">
        <v>32</v>
      </c>
      <c r="D21" s="82">
        <f>IF('【必須】企画申込書'!T12="","",'【必須】企画申込書'!T12)</f>
      </c>
      <c r="E21" s="81">
        <f>IF('【必須】企画申込書'!T12="","",CONCATENATE("（",TEXT(D21,"aaa"),"）"))</f>
      </c>
      <c r="F21" s="356">
        <f>IF('【必須】企画申込書'!V12="","",'【必須】企画申込書'!V12)</f>
      </c>
      <c r="G21" s="356"/>
      <c r="H21" s="111">
        <f>IF('【必須】企画申込書'!T12="","","～")</f>
      </c>
      <c r="I21" s="359">
        <f>IF('【必須】企画申込書'!X12="","",'【必須】企画申込書'!X12)</f>
      </c>
      <c r="J21" s="359"/>
      <c r="K21" s="78"/>
      <c r="P21"/>
    </row>
    <row r="22" spans="1:11" ht="21" customHeight="1">
      <c r="A22" s="69"/>
      <c r="B22" s="70"/>
      <c r="C22" s="81" t="s">
        <v>33</v>
      </c>
      <c r="D22" s="357" t="str">
        <f>CONCATENATE(IF('【必須】企画申込書'!T18="","",VLOOKUP('【必須】企画申込書'!T18,マスタ!A2:B12,2,FALSE)),"　",IF('【必須】企画申込書'!V18="","",'【必須】企画申込書'!V18))</f>
        <v>　</v>
      </c>
      <c r="E22" s="357"/>
      <c r="F22" s="357"/>
      <c r="G22" s="357"/>
      <c r="H22" s="357"/>
      <c r="I22" s="357"/>
      <c r="J22" s="357"/>
      <c r="K22" s="128"/>
    </row>
    <row r="23" spans="1:11" ht="39.75" customHeight="1">
      <c r="A23" s="69"/>
      <c r="B23" s="70"/>
      <c r="C23" s="74"/>
      <c r="D23" s="358">
        <f>IF('【必須】企画申込書'!D23="","",'【必須】企画申込書'!D23)</f>
      </c>
      <c r="E23" s="358"/>
      <c r="F23" s="358"/>
      <c r="G23" s="358"/>
      <c r="H23" s="358"/>
      <c r="I23" s="358"/>
      <c r="J23" s="358"/>
      <c r="K23" s="129"/>
    </row>
    <row r="24" spans="1:11" ht="21" customHeight="1">
      <c r="A24" s="69"/>
      <c r="B24" s="70"/>
      <c r="C24" s="81" t="s">
        <v>34</v>
      </c>
      <c r="D24" s="96">
        <f>IF('【必須】企画申込書'!D27="","",CONCATENATE('【必須】企画申込書'!D27,"名"))</f>
      </c>
      <c r="E24" s="96"/>
      <c r="F24" s="110"/>
      <c r="G24" s="81"/>
      <c r="H24" s="81"/>
      <c r="I24" s="81"/>
      <c r="J24" s="81"/>
      <c r="K24" s="78"/>
    </row>
    <row r="25" spans="1:11" ht="21" customHeight="1">
      <c r="A25" s="69"/>
      <c r="B25" s="70"/>
      <c r="C25" s="81" t="s">
        <v>35</v>
      </c>
      <c r="D25" s="368">
        <f>IF('【必須】企画申込書'!R26=2,"0円",IF('【必須】企画申込書'!R26=1,CONCATENATE('【必須】企画申込書'!G28,"円"),""))</f>
      </c>
      <c r="E25" s="368"/>
      <c r="F25" s="96"/>
      <c r="G25" s="110"/>
      <c r="H25" s="81"/>
      <c r="I25" s="81"/>
      <c r="J25" s="81"/>
      <c r="K25" s="78"/>
    </row>
    <row r="26" spans="1:11" ht="21" customHeight="1">
      <c r="A26" s="69"/>
      <c r="B26" s="70"/>
      <c r="C26" s="81">
        <f>IF('【必須】企画申込書'!G30="","",IF('【必須】企画申込書'!R27=1,CONCATENATE("【補助募集】　　",'【必須】企画申込書'!G30,"人"),""))</f>
      </c>
      <c r="D26" s="81">
        <f>IF('【必須】企画申込書'!R27=2,"",IF('【必須】企画申込書'!R27=1,CONCATENATE('【必須】企画申込書'!G30,"人"),""))</f>
      </c>
      <c r="E26" s="81"/>
      <c r="F26" s="81"/>
      <c r="G26" s="110"/>
      <c r="H26" s="81"/>
      <c r="I26" s="81"/>
      <c r="J26" s="81"/>
      <c r="K26" s="78"/>
    </row>
    <row r="27" spans="1:11" ht="21" customHeight="1">
      <c r="A27" s="69"/>
      <c r="B27" s="70"/>
      <c r="C27" s="187" t="s">
        <v>202</v>
      </c>
      <c r="D27" s="362" t="str">
        <f>CONCATENATE("基本セット",IF('【必須】企画申込書'!D31="","",CONCATENATE("、",'【必須】企画申込書'!D31)))</f>
        <v>基本セット</v>
      </c>
      <c r="E27" s="362"/>
      <c r="F27" s="362"/>
      <c r="G27" s="362"/>
      <c r="H27" s="362"/>
      <c r="I27" s="362"/>
      <c r="J27" s="362"/>
      <c r="K27" s="78"/>
    </row>
    <row r="28" spans="1:11" ht="21" customHeight="1">
      <c r="A28" s="69"/>
      <c r="B28" s="70"/>
      <c r="C28" s="81"/>
      <c r="D28" s="362"/>
      <c r="E28" s="362"/>
      <c r="F28" s="362"/>
      <c r="G28" s="362"/>
      <c r="H28" s="362"/>
      <c r="I28" s="362"/>
      <c r="J28" s="362"/>
      <c r="K28" s="130"/>
    </row>
    <row r="29" spans="1:11" ht="21" customHeight="1">
      <c r="A29" s="69"/>
      <c r="B29" s="70"/>
      <c r="C29" s="81"/>
      <c r="D29" s="362"/>
      <c r="E29" s="362"/>
      <c r="F29" s="362"/>
      <c r="G29" s="362"/>
      <c r="H29" s="362"/>
      <c r="I29" s="362"/>
      <c r="J29" s="362"/>
      <c r="K29" s="130"/>
    </row>
    <row r="30" spans="1:11" ht="39.75" customHeight="1">
      <c r="A30" s="69"/>
      <c r="B30" s="70"/>
      <c r="C30" s="81" t="s">
        <v>20</v>
      </c>
      <c r="D30" s="369">
        <f>IF('【必須】企画申込書'!D37="","",'【必須】企画申込書'!D37)</f>
      </c>
      <c r="E30" s="369"/>
      <c r="F30" s="369"/>
      <c r="G30" s="369"/>
      <c r="H30" s="369"/>
      <c r="I30" s="369"/>
      <c r="J30" s="369"/>
      <c r="K30" s="131"/>
    </row>
    <row r="31" spans="1:11" ht="21" customHeight="1">
      <c r="A31" s="69"/>
      <c r="B31" s="70"/>
      <c r="C31" s="134"/>
      <c r="D31" s="363">
        <f>IF('【必須】企画申込書'!D34="","",'【必須】企画申込書'!D34)</f>
      </c>
      <c r="E31" s="363"/>
      <c r="F31" s="363"/>
      <c r="G31" s="363"/>
      <c r="H31" s="363"/>
      <c r="I31" s="363"/>
      <c r="J31" s="363"/>
      <c r="K31" s="135"/>
    </row>
    <row r="32" spans="1:11" ht="22.5" customHeight="1">
      <c r="A32" s="76"/>
      <c r="B32" s="77"/>
      <c r="C32" s="136"/>
      <c r="D32" s="363"/>
      <c r="E32" s="363"/>
      <c r="F32" s="363"/>
      <c r="G32" s="363"/>
      <c r="H32" s="363"/>
      <c r="I32" s="363"/>
      <c r="J32" s="363"/>
      <c r="K32" s="132"/>
    </row>
    <row r="33" spans="1:11" ht="22.5" customHeight="1" thickBot="1">
      <c r="A33" s="76"/>
      <c r="B33" s="84"/>
      <c r="C33" s="137"/>
      <c r="D33" s="162"/>
      <c r="E33" s="162"/>
      <c r="F33" s="162"/>
      <c r="G33" s="162"/>
      <c r="H33" s="162"/>
      <c r="I33" s="162"/>
      <c r="J33" s="162"/>
      <c r="K33" s="138"/>
    </row>
    <row r="34" ht="13.5" thickTop="1"/>
  </sheetData>
  <sheetProtection password="FCE9" sheet="1" formatCells="0" selectLockedCells="1" selectUnlockedCells="1"/>
  <mergeCells count="14">
    <mergeCell ref="D27:J29"/>
    <mergeCell ref="D31:J32"/>
    <mergeCell ref="B2:C2"/>
    <mergeCell ref="F2:K2"/>
    <mergeCell ref="D25:E25"/>
    <mergeCell ref="D30:J30"/>
    <mergeCell ref="C5:J6"/>
    <mergeCell ref="C8:J20"/>
    <mergeCell ref="F21:G21"/>
    <mergeCell ref="D22:J22"/>
    <mergeCell ref="D23:J23"/>
    <mergeCell ref="I21:J21"/>
    <mergeCell ref="D2:E2"/>
    <mergeCell ref="D3:E4"/>
  </mergeCells>
  <printOptions/>
  <pageMargins left="0.3937007874015748" right="0" top="0.15748031496062992" bottom="0.15748031496062992" header="0" footer="0"/>
  <pageSetup fitToWidth="0" fitToHeight="1" horizontalDpi="300" verticalDpi="300" orientation="landscape" paperSize="9" scale="84" r:id="rId3"/>
  <drawing r:id="rId2"/>
  <legacyDrawing r:id="rId1"/>
</worksheet>
</file>

<file path=xl/worksheets/sheet6.xml><?xml version="1.0" encoding="utf-8"?>
<worksheet xmlns="http://schemas.openxmlformats.org/spreadsheetml/2006/main" xmlns:r="http://schemas.openxmlformats.org/officeDocument/2006/relationships">
  <sheetPr codeName="Sheet7"/>
  <dimension ref="A4:A4"/>
  <sheetViews>
    <sheetView showRowColHeaders="0" zoomScalePageLayoutView="0" workbookViewId="0" topLeftCell="A1">
      <selection activeCell="A1" sqref="A1"/>
    </sheetView>
  </sheetViews>
  <sheetFormatPr defaultColWidth="8.796875" defaultRowHeight="14.25"/>
  <sheetData>
    <row r="4" ht="22.5">
      <c r="A4" s="146" t="s">
        <v>208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1">
    <pageSetUpPr fitToPage="1"/>
  </sheetPr>
  <dimension ref="B2:N31"/>
  <sheetViews>
    <sheetView showGridLines="0" showRowColHeaders="0" zoomScalePageLayoutView="0" workbookViewId="0" topLeftCell="A1">
      <selection activeCell="A1" sqref="A1"/>
    </sheetView>
  </sheetViews>
  <sheetFormatPr defaultColWidth="8.796875" defaultRowHeight="14.25"/>
  <cols>
    <col min="1" max="1" width="3" style="69" customWidth="1"/>
    <col min="2" max="2" width="3.69921875" style="69" customWidth="1"/>
    <col min="3" max="3" width="15.69921875" style="69" customWidth="1"/>
    <col min="4" max="4" width="9.19921875" style="69" customWidth="1"/>
    <col min="5" max="11" width="5.69921875" style="69" customWidth="1"/>
    <col min="12" max="12" width="4" style="69" customWidth="1"/>
    <col min="13" max="16384" width="8.69921875" style="69" customWidth="1"/>
  </cols>
  <sheetData>
    <row r="1" ht="13.5" thickBot="1"/>
    <row r="2" spans="2:11" ht="18" customHeight="1" thickTop="1">
      <c r="B2" s="364" t="str">
        <f>CONCATENATE("講座No.：",IF('【必須】企画申込書'!L2="","",'【必須】企画申込書'!L2))</f>
        <v>講座No.：</v>
      </c>
      <c r="C2" s="365"/>
      <c r="D2" s="375" t="s">
        <v>207</v>
      </c>
      <c r="E2" s="376"/>
      <c r="F2" s="366" t="s">
        <v>200</v>
      </c>
      <c r="G2" s="366"/>
      <c r="H2" s="366"/>
      <c r="I2" s="366"/>
      <c r="J2" s="366"/>
      <c r="K2" s="367"/>
    </row>
    <row r="3" spans="2:11" ht="13.5" customHeight="1">
      <c r="B3" s="99"/>
      <c r="C3" s="100"/>
      <c r="D3" s="373">
        <f>IF('【必須】企画申込書'!J2="","",'【必須】企画申込書'!J2)</f>
      </c>
      <c r="E3" s="374"/>
      <c r="F3" s="102" t="s">
        <v>134</v>
      </c>
      <c r="G3" s="102" t="s">
        <v>135</v>
      </c>
      <c r="H3" s="102" t="s">
        <v>136</v>
      </c>
      <c r="I3" s="102" t="s">
        <v>137</v>
      </c>
      <c r="J3" s="102" t="s">
        <v>138</v>
      </c>
      <c r="K3" s="106" t="s">
        <v>139</v>
      </c>
    </row>
    <row r="4" spans="2:11" ht="13.5" customHeight="1">
      <c r="B4" s="99"/>
      <c r="C4" s="100"/>
      <c r="D4" s="373"/>
      <c r="E4" s="374"/>
      <c r="F4" s="102">
        <f>IF('【必須】企画申込書'!R9="","",'【必須】企画申込書'!R9)</f>
      </c>
      <c r="G4" s="102">
        <f>IF('【必須】企画申込書'!S9="","",'【必須】企画申込書'!S9)</f>
      </c>
      <c r="H4" s="102">
        <f>IF('【必須】企画申込書'!T9="","",'【必須】企画申込書'!T9)</f>
      </c>
      <c r="I4" s="102">
        <f>IF('【必須】企画申込書'!U9="","",'【必須】企画申込書'!U9)</f>
      </c>
      <c r="J4" s="102">
        <f>IF('【必須】企画申込書'!V9="","",'【必須】企画申込書'!V9)</f>
      </c>
      <c r="K4" s="106">
        <f>IF('【必須】企画申込書'!W9="","",'【必須】企画申込書'!W9)</f>
      </c>
    </row>
    <row r="5" spans="2:11" ht="24.75" customHeight="1">
      <c r="B5" s="70"/>
      <c r="C5" s="370">
        <f>IF('【必須】企画申込書'!D5="","",'【必須】企画申込書'!D5)</f>
      </c>
      <c r="D5" s="370"/>
      <c r="E5" s="370"/>
      <c r="F5" s="370"/>
      <c r="G5" s="370"/>
      <c r="H5" s="370"/>
      <c r="I5" s="370"/>
      <c r="J5" s="370"/>
      <c r="K5" s="71"/>
    </row>
    <row r="6" spans="2:11" ht="24.75" customHeight="1">
      <c r="B6" s="70"/>
      <c r="C6" s="370"/>
      <c r="D6" s="370"/>
      <c r="E6" s="370"/>
      <c r="F6" s="370"/>
      <c r="G6" s="370"/>
      <c r="H6" s="370"/>
      <c r="I6" s="370"/>
      <c r="J6" s="370"/>
      <c r="K6" s="71"/>
    </row>
    <row r="7" spans="2:11" ht="19.5" customHeight="1">
      <c r="B7" s="72" t="s">
        <v>56</v>
      </c>
      <c r="C7" s="73"/>
      <c r="D7" s="74"/>
      <c r="E7" s="74"/>
      <c r="F7" s="74"/>
      <c r="G7" s="74"/>
      <c r="H7" s="74"/>
      <c r="I7" s="74"/>
      <c r="J7" s="74"/>
      <c r="K7" s="71"/>
    </row>
    <row r="8" spans="2:11" ht="18" customHeight="1">
      <c r="B8" s="70"/>
      <c r="C8" s="377">
        <f>IF('【必須】企画申込書'!D6="","",'【必須】企画申込書'!D6)</f>
      </c>
      <c r="D8" s="377"/>
      <c r="E8" s="377"/>
      <c r="F8" s="377"/>
      <c r="G8" s="377"/>
      <c r="H8" s="377"/>
      <c r="I8" s="377"/>
      <c r="J8" s="377"/>
      <c r="K8" s="71"/>
    </row>
    <row r="9" spans="2:11" ht="18" customHeight="1">
      <c r="B9" s="70"/>
      <c r="C9" s="377"/>
      <c r="D9" s="377"/>
      <c r="E9" s="377"/>
      <c r="F9" s="377"/>
      <c r="G9" s="377"/>
      <c r="H9" s="377"/>
      <c r="I9" s="377"/>
      <c r="J9" s="377"/>
      <c r="K9" s="71"/>
    </row>
    <row r="10" spans="2:11" ht="18" customHeight="1">
      <c r="B10" s="70"/>
      <c r="C10" s="377"/>
      <c r="D10" s="377"/>
      <c r="E10" s="377"/>
      <c r="F10" s="377"/>
      <c r="G10" s="377"/>
      <c r="H10" s="377"/>
      <c r="I10" s="377"/>
      <c r="J10" s="377"/>
      <c r="K10" s="71"/>
    </row>
    <row r="11" spans="2:11" ht="18" customHeight="1">
      <c r="B11" s="70"/>
      <c r="C11" s="377"/>
      <c r="D11" s="377"/>
      <c r="E11" s="377"/>
      <c r="F11" s="377"/>
      <c r="G11" s="377"/>
      <c r="H11" s="377"/>
      <c r="I11" s="377"/>
      <c r="J11" s="377"/>
      <c r="K11" s="71"/>
    </row>
    <row r="12" spans="2:11" ht="18" customHeight="1">
      <c r="B12" s="70"/>
      <c r="C12" s="377"/>
      <c r="D12" s="377"/>
      <c r="E12" s="377"/>
      <c r="F12" s="377"/>
      <c r="G12" s="377"/>
      <c r="H12" s="377"/>
      <c r="I12" s="377"/>
      <c r="J12" s="377"/>
      <c r="K12" s="71"/>
    </row>
    <row r="13" spans="2:11" ht="18" customHeight="1">
      <c r="B13" s="70"/>
      <c r="C13" s="377"/>
      <c r="D13" s="377"/>
      <c r="E13" s="377"/>
      <c r="F13" s="377"/>
      <c r="G13" s="377"/>
      <c r="H13" s="377"/>
      <c r="I13" s="377"/>
      <c r="J13" s="377"/>
      <c r="K13" s="71"/>
    </row>
    <row r="14" spans="2:11" ht="18" customHeight="1">
      <c r="B14" s="70"/>
      <c r="C14" s="377"/>
      <c r="D14" s="377"/>
      <c r="E14" s="377"/>
      <c r="F14" s="377"/>
      <c r="G14" s="377"/>
      <c r="H14" s="377"/>
      <c r="I14" s="377"/>
      <c r="J14" s="377"/>
      <c r="K14" s="71"/>
    </row>
    <row r="15" spans="2:11" ht="18" customHeight="1">
      <c r="B15" s="70"/>
      <c r="C15" s="85"/>
      <c r="D15" s="85"/>
      <c r="E15" s="85"/>
      <c r="F15" s="85"/>
      <c r="G15" s="85"/>
      <c r="H15" s="85"/>
      <c r="I15" s="85"/>
      <c r="J15" s="85"/>
      <c r="K15" s="71"/>
    </row>
    <row r="16" spans="2:11" ht="18" customHeight="1">
      <c r="B16" s="70"/>
      <c r="C16" s="85"/>
      <c r="D16" s="85"/>
      <c r="E16" s="85"/>
      <c r="F16" s="85"/>
      <c r="G16" s="85"/>
      <c r="H16" s="85"/>
      <c r="I16" s="85"/>
      <c r="J16" s="85"/>
      <c r="K16" s="71"/>
    </row>
    <row r="17" spans="2:11" ht="20.25" customHeight="1">
      <c r="B17" s="70"/>
      <c r="C17" s="85"/>
      <c r="D17" s="85"/>
      <c r="E17" s="85"/>
      <c r="F17" s="85"/>
      <c r="G17" s="85"/>
      <c r="H17" s="85"/>
      <c r="I17" s="85"/>
      <c r="J17" s="85"/>
      <c r="K17" s="71"/>
    </row>
    <row r="18" spans="2:11" ht="14.25">
      <c r="B18" s="70"/>
      <c r="C18" s="74"/>
      <c r="D18" s="74"/>
      <c r="E18" s="74"/>
      <c r="F18" s="74"/>
      <c r="G18" s="74"/>
      <c r="H18" s="74"/>
      <c r="I18" s="74"/>
      <c r="J18" s="74"/>
      <c r="K18" s="71"/>
    </row>
    <row r="19" spans="2:14" ht="24" customHeight="1">
      <c r="B19" s="70"/>
      <c r="C19" s="81" t="s">
        <v>32</v>
      </c>
      <c r="D19" s="82">
        <f>IF('【必須】企画申込書'!T12="","",'【必須】企画申込書'!T12)</f>
      </c>
      <c r="E19" s="83">
        <f>IF('【必須】企画申込書'!T12="","",CONCATENATE("（",TEXT(D19,"aaa"),"）"))</f>
      </c>
      <c r="F19" s="356">
        <f>IF('【必須】企画申込書'!V12="","",'【必須】企画申込書'!V12)</f>
      </c>
      <c r="G19" s="356"/>
      <c r="H19" s="111">
        <f>IF('【必須】企画申込書'!T12="","","～")</f>
      </c>
      <c r="I19" s="359">
        <f>IF('【必須】企画申込書'!X12="","",'【必須】企画申込書'!X12)</f>
      </c>
      <c r="J19" s="359"/>
      <c r="K19" s="78"/>
      <c r="N19" s="69" t="s">
        <v>160</v>
      </c>
    </row>
    <row r="20" spans="2:11" ht="24" customHeight="1">
      <c r="B20" s="70"/>
      <c r="C20" s="81" t="s">
        <v>33</v>
      </c>
      <c r="D20" s="357" t="str">
        <f>CONCATENATE(IF('【必須】企画申込書'!T18="","",VLOOKUP('【必須】企画申込書'!T18,マスタ!A2:B12,2,FALSE)),"　",IF('【必須】企画申込書'!V18="","",'【必須】企画申込書'!V18))</f>
        <v>　</v>
      </c>
      <c r="E20" s="357"/>
      <c r="F20" s="357"/>
      <c r="G20" s="357"/>
      <c r="H20" s="357"/>
      <c r="I20" s="357"/>
      <c r="J20" s="357"/>
      <c r="K20" s="128"/>
    </row>
    <row r="21" spans="2:11" ht="39.75" customHeight="1">
      <c r="B21" s="70"/>
      <c r="C21" s="74"/>
      <c r="D21" s="372">
        <f>IF('【必須】企画申込書'!D23="","",'【必須】企画申込書'!D23)</f>
      </c>
      <c r="E21" s="372"/>
      <c r="F21" s="372"/>
      <c r="G21" s="372"/>
      <c r="H21" s="372"/>
      <c r="I21" s="372"/>
      <c r="J21" s="372"/>
      <c r="K21" s="132"/>
    </row>
    <row r="22" spans="2:11" ht="24" customHeight="1">
      <c r="B22" s="70"/>
      <c r="C22" s="81" t="s">
        <v>34</v>
      </c>
      <c r="D22" s="96">
        <f>IF('【必須】企画申込書'!D27="","",CONCATENATE('【必須】企画申込書'!D27,"名"))</f>
      </c>
      <c r="E22" s="96"/>
      <c r="F22" s="110"/>
      <c r="G22" s="81"/>
      <c r="H22" s="81"/>
      <c r="I22" s="81"/>
      <c r="J22" s="81"/>
      <c r="K22" s="78"/>
    </row>
    <row r="23" spans="2:11" ht="24" customHeight="1">
      <c r="B23" s="70"/>
      <c r="C23" s="81" t="s">
        <v>35</v>
      </c>
      <c r="D23" s="109">
        <f>IF('【必須】企画申込書'!R26=2,"0円",IF('【必須】企画申込書'!R26=1,CONCATENATE('【必須】企画申込書'!G28,"円"),""))</f>
      </c>
      <c r="E23" s="96"/>
      <c r="F23" s="96"/>
      <c r="G23" s="110"/>
      <c r="H23" s="81"/>
      <c r="I23" s="81"/>
      <c r="J23" s="81"/>
      <c r="K23" s="78"/>
    </row>
    <row r="24" spans="2:11" ht="24" customHeight="1">
      <c r="B24" s="70"/>
      <c r="C24" s="81">
        <f>IF('【必須】企画申込書'!G30="","",IF('【必須】企画申込書'!R27=1,CONCATENATE("【補助募集】　　",'【必須】企画申込書'!G30,"人"),""))</f>
      </c>
      <c r="D24" s="81">
        <f>IF('【必須】企画申込書'!R27=2,"",IF('【必須】企画申込書'!R27=1,CONCATENATE('【必須】企画申込書'!G30,"人"),""))</f>
      </c>
      <c r="E24" s="81"/>
      <c r="F24" s="81"/>
      <c r="G24" s="110"/>
      <c r="H24" s="81"/>
      <c r="I24" s="81"/>
      <c r="J24" s="81"/>
      <c r="K24" s="78"/>
    </row>
    <row r="25" spans="2:11" ht="24" customHeight="1">
      <c r="B25" s="70"/>
      <c r="C25" s="187" t="s">
        <v>203</v>
      </c>
      <c r="D25" s="362" t="str">
        <f>CONCATENATE("基本セット",IF('【必須】企画申込書'!D31="","",CONCATENATE("、",'【必須】企画申込書'!D31)))</f>
        <v>基本セット</v>
      </c>
      <c r="E25" s="362"/>
      <c r="F25" s="362"/>
      <c r="G25" s="362"/>
      <c r="H25" s="362"/>
      <c r="I25" s="362"/>
      <c r="J25" s="362"/>
      <c r="K25" s="78"/>
    </row>
    <row r="26" spans="2:11" ht="24" customHeight="1">
      <c r="B26" s="70"/>
      <c r="C26" s="81"/>
      <c r="D26" s="362"/>
      <c r="E26" s="362"/>
      <c r="F26" s="362"/>
      <c r="G26" s="362"/>
      <c r="H26" s="362"/>
      <c r="I26" s="362"/>
      <c r="J26" s="362"/>
      <c r="K26" s="78"/>
    </row>
    <row r="27" spans="2:11" ht="24" customHeight="1">
      <c r="B27" s="70"/>
      <c r="C27" s="81"/>
      <c r="D27" s="362"/>
      <c r="E27" s="362"/>
      <c r="F27" s="362"/>
      <c r="G27" s="362"/>
      <c r="H27" s="362"/>
      <c r="I27" s="362"/>
      <c r="J27" s="362"/>
      <c r="K27" s="78"/>
    </row>
    <row r="28" spans="2:11" ht="39.75" customHeight="1">
      <c r="B28" s="70"/>
      <c r="C28" s="81" t="s">
        <v>20</v>
      </c>
      <c r="D28" s="369">
        <f>IF('【必須】企画申込書'!D37="","",'【必須】企画申込書'!D37)</f>
      </c>
      <c r="E28" s="369"/>
      <c r="F28" s="369"/>
      <c r="G28" s="369"/>
      <c r="H28" s="369"/>
      <c r="I28" s="369"/>
      <c r="J28" s="369"/>
      <c r="K28" s="131"/>
    </row>
    <row r="29" spans="2:11" ht="24" customHeight="1">
      <c r="B29" s="70"/>
      <c r="C29" s="134"/>
      <c r="D29" s="363">
        <f>IF('【必須】企画申込書'!D34="","",'【必須】企画申込書'!D34)</f>
      </c>
      <c r="E29" s="363"/>
      <c r="F29" s="363"/>
      <c r="G29" s="363"/>
      <c r="H29" s="363"/>
      <c r="I29" s="363"/>
      <c r="J29" s="363"/>
      <c r="K29" s="131"/>
    </row>
    <row r="30" spans="2:11" ht="24" customHeight="1">
      <c r="B30" s="70"/>
      <c r="C30" s="97"/>
      <c r="D30" s="363"/>
      <c r="E30" s="363"/>
      <c r="F30" s="363"/>
      <c r="G30" s="363"/>
      <c r="H30" s="363"/>
      <c r="I30" s="363"/>
      <c r="J30" s="363"/>
      <c r="K30" s="132"/>
    </row>
    <row r="31" spans="2:11" ht="24" customHeight="1" thickBot="1">
      <c r="B31" s="75"/>
      <c r="C31" s="98"/>
      <c r="D31" s="162"/>
      <c r="E31" s="162"/>
      <c r="F31" s="162"/>
      <c r="G31" s="162"/>
      <c r="H31" s="162"/>
      <c r="I31" s="162"/>
      <c r="J31" s="162"/>
      <c r="K31" s="138"/>
    </row>
    <row r="32" ht="13.5" thickTop="1"/>
  </sheetData>
  <sheetProtection password="FCE9" sheet="1" formatCells="0" selectLockedCells="1"/>
  <mergeCells count="13">
    <mergeCell ref="B2:C2"/>
    <mergeCell ref="C5:J6"/>
    <mergeCell ref="C8:J14"/>
    <mergeCell ref="F19:G19"/>
    <mergeCell ref="I19:J19"/>
    <mergeCell ref="D20:J20"/>
    <mergeCell ref="D21:J21"/>
    <mergeCell ref="F2:K2"/>
    <mergeCell ref="D25:J27"/>
    <mergeCell ref="D29:J30"/>
    <mergeCell ref="D28:J28"/>
    <mergeCell ref="D3:E4"/>
    <mergeCell ref="D2:E2"/>
  </mergeCells>
  <printOptions/>
  <pageMargins left="0.3937007874015748" right="0" top="0.15748031496062992" bottom="0.15748031496062992" header="0" footer="0"/>
  <pageSetup fitToWidth="0" fitToHeight="1" horizontalDpi="360" verticalDpi="360" orientation="landscape" paperSize="9" scale="85" r:id="rId3"/>
  <drawing r:id="rId2"/>
  <legacy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Z2"/>
  <sheetViews>
    <sheetView view="pageBreakPreview" zoomScale="70" zoomScaleNormal="80" zoomScaleSheetLayoutView="70" zoomScalePageLayoutView="0" workbookViewId="0" topLeftCell="A1">
      <selection activeCell="A1" sqref="A1"/>
    </sheetView>
  </sheetViews>
  <sheetFormatPr defaultColWidth="8.796875" defaultRowHeight="14.25"/>
  <cols>
    <col min="1" max="1" width="6.796875" style="94" customWidth="1"/>
    <col min="2" max="2" width="42.5" style="94" customWidth="1"/>
    <col min="3" max="3" width="9.19921875" style="94" bestFit="1" customWidth="1"/>
    <col min="4" max="4" width="15.3984375" style="94" customWidth="1"/>
    <col min="5" max="6" width="8.69921875" style="94" customWidth="1"/>
    <col min="7" max="8" width="9.69921875" style="94" bestFit="1" customWidth="1"/>
    <col min="9" max="9" width="9.69921875" style="94" customWidth="1"/>
    <col min="10" max="11" width="28.8984375" style="94" customWidth="1"/>
    <col min="12" max="13" width="26.3984375" style="94" customWidth="1"/>
    <col min="14" max="19" width="6" style="95" customWidth="1"/>
    <col min="20" max="20" width="6" style="94" customWidth="1"/>
    <col min="21" max="21" width="8.69921875" style="94" customWidth="1"/>
    <col min="22" max="22" width="6" style="95" customWidth="1"/>
    <col min="23" max="23" width="6" style="94" customWidth="1"/>
    <col min="24" max="24" width="8.796875" style="94" customWidth="1"/>
    <col min="25" max="25" width="13.19921875" style="94" bestFit="1" customWidth="1"/>
    <col min="26" max="16384" width="8.796875" style="94" customWidth="1"/>
  </cols>
  <sheetData>
    <row r="1" spans="1:26" s="117" customFormat="1" ht="33">
      <c r="A1" s="114" t="s">
        <v>125</v>
      </c>
      <c r="B1" s="114" t="s">
        <v>124</v>
      </c>
      <c r="C1" s="114" t="s">
        <v>194</v>
      </c>
      <c r="D1" s="114" t="s">
        <v>123</v>
      </c>
      <c r="E1" s="114" t="s">
        <v>122</v>
      </c>
      <c r="F1" s="114" t="s">
        <v>234</v>
      </c>
      <c r="G1" s="114" t="s">
        <v>121</v>
      </c>
      <c r="H1" s="114" t="s">
        <v>120</v>
      </c>
      <c r="I1" s="114" t="s">
        <v>195</v>
      </c>
      <c r="J1" s="114" t="s">
        <v>119</v>
      </c>
      <c r="K1" s="114" t="s">
        <v>150</v>
      </c>
      <c r="L1" s="115" t="s">
        <v>196</v>
      </c>
      <c r="M1" s="115" t="s">
        <v>201</v>
      </c>
      <c r="N1" s="114" t="s">
        <v>118</v>
      </c>
      <c r="O1" s="116" t="s">
        <v>117</v>
      </c>
      <c r="P1" s="116" t="s">
        <v>116</v>
      </c>
      <c r="Q1" s="116" t="s">
        <v>115</v>
      </c>
      <c r="R1" s="116" t="s">
        <v>114</v>
      </c>
      <c r="S1" s="116" t="s">
        <v>113</v>
      </c>
      <c r="T1" s="116" t="s">
        <v>112</v>
      </c>
      <c r="U1" s="114" t="s">
        <v>111</v>
      </c>
      <c r="V1" s="114" t="s">
        <v>110</v>
      </c>
      <c r="W1" s="116" t="s">
        <v>133</v>
      </c>
      <c r="X1" s="115" t="s">
        <v>147</v>
      </c>
      <c r="Y1" s="115" t="s">
        <v>148</v>
      </c>
      <c r="Z1" s="115" t="s">
        <v>149</v>
      </c>
    </row>
    <row r="2" spans="1:26" s="127" customFormat="1" ht="96.75" customHeight="1">
      <c r="A2" s="118">
        <f>IF('【必須】企画申込書'!L2="","",'【必須】企画申込書'!L2)</f>
      </c>
      <c r="B2" s="119">
        <f>IF('【必須】企画申込書'!D5="","",'【必須】企画申込書'!D5)</f>
      </c>
      <c r="C2" s="120">
        <f>IF('【必須】企画申込書'!J2="","",'【必須】企画申込書'!J2)</f>
      </c>
      <c r="D2" s="121">
        <f>IF('【必須】企画申込書'!T12="","",'【必須】企画申込書'!T12)</f>
      </c>
      <c r="E2" s="122">
        <f>IF(D2="","",TEXT(D2,"aaa"))</f>
      </c>
      <c r="F2" s="123" t="e">
        <f>IF('【必須】企画申込書'!V12="","",'【必須】企画申込書'!V12)-マスタ!J2/24/60</f>
        <v>#VALUE!</v>
      </c>
      <c r="G2" s="123">
        <f>IF('【必須】企画申込書'!V12="","",'【必須】企画申込書'!V12)</f>
      </c>
      <c r="H2" s="123">
        <f>IF('【必須】企画申込書'!X12="","",'【必須】企画申込書'!X12)</f>
      </c>
      <c r="I2" s="123" t="str">
        <f>IF('【必須】企画申込書'!K2="","",'【必須】企画申込書'!K2)</f>
        <v>単／複日／複開</v>
      </c>
      <c r="J2" s="119">
        <f>IF('【必須】企画申込書'!T18="","",VLOOKUP('【必須】企画申込書'!T18,マスタ!A2:B12,2,FALSE))</f>
      </c>
      <c r="K2" s="119">
        <f>IF('【必須】企画申込書'!V18="","",'【必須】企画申込書'!V18)</f>
      </c>
      <c r="L2" s="124">
        <f>IF('【必須】企画申込書'!D23="","",'【必須】企画申込書'!D23)</f>
      </c>
      <c r="M2" s="124">
        <f>IF('【必須】企画申込書'!D31="","",'【必須】企画申込書'!D31)</f>
      </c>
      <c r="N2" s="122">
        <f>IF('【必須】企画申込書'!D27="","",'【必須】企画申込書'!D27)</f>
      </c>
      <c r="O2" s="118">
        <f>IF('【必須】企画申込書'!R9="","",'【必須】企画申込書'!R9)</f>
      </c>
      <c r="P2" s="118">
        <f>IF('【必須】企画申込書'!S9="","",'【必須】企画申込書'!S9)</f>
      </c>
      <c r="Q2" s="118">
        <f>IF('【必須】企画申込書'!T9="","",'【必須】企画申込書'!T9)</f>
      </c>
      <c r="R2" s="118">
        <f>IF('【必須】企画申込書'!U9="","",'【必須】企画申込書'!U9)</f>
      </c>
      <c r="S2" s="118">
        <f>IF('【必須】企画申込書'!V9="","",'【必須】企画申込書'!V9)</f>
      </c>
      <c r="T2" s="118">
        <f>IF('【必須】企画申込書'!W9="","",'【必須】企画申込書'!W9)</f>
      </c>
      <c r="U2" s="133">
        <f>IF('【必須】企画申込書'!R26=2,0,IF('【必須】企画申込書'!R26=1,'【必須】企画申込書'!G28,""))</f>
      </c>
      <c r="V2" s="122">
        <f>IF('【必須】企画申込書'!G27="","",'【必須】企画申込書'!G27)</f>
      </c>
      <c r="W2" s="125">
        <f>IF('【必須】企画申込書'!G30="","",IF('【必須】企画申込書'!R27=1,'【必須】企画申込書'!G30,""))</f>
      </c>
      <c r="X2" s="126">
        <f>IF('【必須】企画申込書'!R4=2,1,"")</f>
      </c>
      <c r="Y2" s="124">
        <f>IF('【必須】企画申込書'!D35="","",'【必須】企画申込書'!D35)</f>
      </c>
      <c r="Z2" s="118" t="b">
        <f>IF('【必須】企画申込書'!S11="","",'【必須】企画申込書'!S11)</f>
        <v>0</v>
      </c>
    </row>
  </sheetData>
  <sheetProtection password="FCE9" sheet="1" selectLockedCells="1" selectUnlockedCells="1"/>
  <printOptions/>
  <pageMargins left="0.31496062992125984" right="0.31496062992125984" top="0.7480314960629921" bottom="0.7480314960629921" header="0.31496062992125984" footer="0.31496062992125984"/>
  <pageSetup fitToHeight="1" fitToWidth="1" horizontalDpi="360" verticalDpi="360" orientation="landscape" paperSize="9" scale="40" r:id="rId1"/>
</worksheet>
</file>

<file path=xl/worksheets/sheet9.xml><?xml version="1.0" encoding="utf-8"?>
<worksheet xmlns="http://schemas.openxmlformats.org/spreadsheetml/2006/main" xmlns:r="http://schemas.openxmlformats.org/officeDocument/2006/relationships">
  <sheetPr codeName="Sheet71"/>
  <dimension ref="A1:J24"/>
  <sheetViews>
    <sheetView showGridLines="0" zoomScalePageLayoutView="0" workbookViewId="0" topLeftCell="A1">
      <selection activeCell="J2" sqref="J2"/>
    </sheetView>
  </sheetViews>
  <sheetFormatPr defaultColWidth="8.796875" defaultRowHeight="14.25"/>
  <cols>
    <col min="1" max="1" width="3.59765625" style="26" customWidth="1"/>
    <col min="2" max="2" width="22.19921875" style="26" bestFit="1" customWidth="1"/>
    <col min="3" max="3" width="2.69921875" style="26" customWidth="1"/>
    <col min="4" max="4" width="3.59765625" style="26" customWidth="1"/>
    <col min="5" max="5" width="15.09765625" style="26" bestFit="1" customWidth="1"/>
    <col min="6" max="6" width="2.69921875" style="26" customWidth="1"/>
    <col min="7" max="7" width="3.59765625" style="26" customWidth="1"/>
    <col min="8" max="8" width="20.296875" style="26" bestFit="1" customWidth="1"/>
    <col min="9" max="9" width="2.69921875" style="26" customWidth="1"/>
    <col min="10" max="10" width="16.19921875" style="26" bestFit="1" customWidth="1"/>
    <col min="11" max="16384" width="8.69921875" style="26" customWidth="1"/>
  </cols>
  <sheetData>
    <row r="1" spans="1:10" ht="13.5">
      <c r="A1" s="25" t="s">
        <v>36</v>
      </c>
      <c r="B1" s="25" t="s">
        <v>37</v>
      </c>
      <c r="D1" s="25" t="s">
        <v>36</v>
      </c>
      <c r="E1" s="25" t="s">
        <v>38</v>
      </c>
      <c r="G1" s="25" t="s">
        <v>36</v>
      </c>
      <c r="H1" s="25" t="s">
        <v>39</v>
      </c>
      <c r="J1" s="25" t="s">
        <v>233</v>
      </c>
    </row>
    <row r="2" spans="1:10" ht="13.5">
      <c r="A2" s="25">
        <v>1</v>
      </c>
      <c r="B2" s="27" t="s">
        <v>40</v>
      </c>
      <c r="D2" s="25">
        <v>1</v>
      </c>
      <c r="E2" s="27" t="s">
        <v>41</v>
      </c>
      <c r="G2" s="25">
        <v>1</v>
      </c>
      <c r="H2" s="27" t="s">
        <v>42</v>
      </c>
      <c r="J2" s="241">
        <v>15</v>
      </c>
    </row>
    <row r="3" spans="1:8" ht="13.5">
      <c r="A3" s="25">
        <v>2</v>
      </c>
      <c r="B3" s="27" t="s">
        <v>43</v>
      </c>
      <c r="D3" s="25">
        <v>2</v>
      </c>
      <c r="E3" s="27" t="s">
        <v>45</v>
      </c>
      <c r="G3" s="25">
        <v>2</v>
      </c>
      <c r="H3" s="27" t="s">
        <v>48</v>
      </c>
    </row>
    <row r="4" spans="1:8" ht="13.5">
      <c r="A4" s="25">
        <v>3</v>
      </c>
      <c r="B4" s="27" t="s">
        <v>44</v>
      </c>
      <c r="D4" s="25">
        <v>3</v>
      </c>
      <c r="E4" s="27" t="s">
        <v>44</v>
      </c>
      <c r="G4" s="25">
        <v>3</v>
      </c>
      <c r="H4" s="27" t="s">
        <v>49</v>
      </c>
    </row>
    <row r="5" spans="1:8" ht="13.5">
      <c r="A5" s="25">
        <v>4</v>
      </c>
      <c r="B5" s="27" t="s">
        <v>46</v>
      </c>
      <c r="G5" s="25">
        <v>4</v>
      </c>
      <c r="H5" s="27"/>
    </row>
    <row r="6" spans="1:8" ht="12.75">
      <c r="A6" s="25">
        <v>5</v>
      </c>
      <c r="B6" s="27" t="s">
        <v>47</v>
      </c>
      <c r="G6" s="25">
        <v>5</v>
      </c>
      <c r="H6" s="27"/>
    </row>
    <row r="7" spans="1:8" ht="12.75">
      <c r="A7" s="25">
        <v>6</v>
      </c>
      <c r="B7" s="62" t="s">
        <v>156</v>
      </c>
      <c r="G7" s="25">
        <v>6</v>
      </c>
      <c r="H7" s="27"/>
    </row>
    <row r="8" spans="1:2" ht="12.75">
      <c r="A8" s="25">
        <v>7</v>
      </c>
      <c r="B8" s="27" t="s">
        <v>50</v>
      </c>
    </row>
    <row r="9" spans="1:8" ht="12.75">
      <c r="A9" s="25">
        <v>8</v>
      </c>
      <c r="B9" s="27" t="s">
        <v>51</v>
      </c>
      <c r="H9" s="26" t="s">
        <v>157</v>
      </c>
    </row>
    <row r="10" spans="1:2" ht="12.75">
      <c r="A10" s="25">
        <v>9</v>
      </c>
      <c r="B10" s="62" t="s">
        <v>197</v>
      </c>
    </row>
    <row r="11" spans="1:2" ht="12.75">
      <c r="A11" s="25">
        <v>10</v>
      </c>
      <c r="B11" s="62" t="s">
        <v>198</v>
      </c>
    </row>
    <row r="12" spans="1:2" ht="12.75">
      <c r="A12" s="25">
        <v>11</v>
      </c>
      <c r="B12" s="27" t="s">
        <v>52</v>
      </c>
    </row>
    <row r="14" ht="12.75">
      <c r="B14" s="26" t="s">
        <v>158</v>
      </c>
    </row>
    <row r="21" spans="1:5" ht="12.75">
      <c r="A21" s="164" t="s">
        <v>212</v>
      </c>
      <c r="B21" s="165"/>
      <c r="C21" s="165"/>
      <c r="D21" s="165"/>
      <c r="E21" s="166"/>
    </row>
    <row r="22" spans="1:5" ht="39.75" customHeight="1">
      <c r="A22" s="167"/>
      <c r="B22" s="168"/>
      <c r="C22" s="168"/>
      <c r="D22" s="168"/>
      <c r="E22" s="169"/>
    </row>
    <row r="23" spans="1:5" ht="39.75" customHeight="1">
      <c r="A23" s="167"/>
      <c r="B23" s="168"/>
      <c r="C23" s="168"/>
      <c r="D23" s="168"/>
      <c r="E23" s="169"/>
    </row>
    <row r="24" spans="1:5" ht="12.75">
      <c r="A24" s="170"/>
      <c r="B24" s="171"/>
      <c r="C24" s="171"/>
      <c r="D24" s="171"/>
      <c r="E24" s="172"/>
    </row>
  </sheetData>
  <sheetProtection password="FCE9" sheet="1"/>
  <printOptions/>
  <pageMargins left="0.7" right="0.7" top="0.75" bottom="0.75" header="0.3" footer="0.3"/>
  <pageSetup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Akiko</cp:lastModifiedBy>
  <cp:lastPrinted>2022-03-15T06:40:39Z</cp:lastPrinted>
  <dcterms:created xsi:type="dcterms:W3CDTF">2019-04-27T00:30:51Z</dcterms:created>
  <dcterms:modified xsi:type="dcterms:W3CDTF">2022-04-13T13:33:02Z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